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09ED6F27-1AF0-4280-AC54-7D331B960EF5}" xr6:coauthVersionLast="47" xr6:coauthVersionMax="47" xr10:uidLastSave="{00000000-0000-0000-0000-000000000000}"/>
  <bookViews>
    <workbookView xWindow="-110" yWindow="-110" windowWidth="19420" windowHeight="10300" tabRatio="677" activeTab="3" xr2:uid="{00000000-000D-0000-FFFF-FFFF00000000}"/>
  </bookViews>
  <sheets>
    <sheet name="2022_2023" sheetId="25" r:id="rId1"/>
    <sheet name="Cycle_01" sheetId="30" r:id="rId2"/>
    <sheet name="Cycle_02" sheetId="32" r:id="rId3"/>
    <sheet name="Cycle_03" sheetId="33" r:id="rId4"/>
    <sheet name="TRI_Semestre" sheetId="29" r:id="rId5"/>
    <sheet name="PCSI_PSI" sheetId="31" r:id="rId6"/>
    <sheet name="Comparatif MP_PSI" sheetId="27" r:id="rId7"/>
    <sheet name="Liste Systèmes" sheetId="8" r:id="rId8"/>
    <sheet name="Cycle 1_2021_2022" sheetId="26" r:id="rId9"/>
    <sheet name="Cycle 1" sheetId="9" r:id="rId10"/>
    <sheet name="Cycle_0" sheetId="24" r:id="rId11"/>
    <sheet name="Cycle 2" sheetId="10" r:id="rId12"/>
    <sheet name="Cycle 3" sheetId="21" r:id="rId13"/>
    <sheet name="TPxCompe" sheetId="5" r:id="rId14"/>
    <sheet name="Rotation TP" sheetId="11" r:id="rId15"/>
    <sheet name="Programme_PSI" sheetId="3" r:id="rId16"/>
  </sheets>
  <definedNames>
    <definedName name="_xlnm._FilterDatabase" localSheetId="5"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6" i="33" l="1"/>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<sst xmlns="http://schemas.openxmlformats.org/spreadsheetml/2006/main" count="2726" uniqueCount="625">
  <si>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</si>
  <si>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</si>
  <si>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</si>
  <si>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</si>
  <si>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</si>
  <si>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</si>
  <si>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</si>
  <si>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</si>
  <si>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</si>
  <si>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</si>
  <si>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</si>
  <si>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</si>
  <si>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</si>
  <si>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</si>
  <si>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</si>
  <si>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</si>
  <si>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</si>
  <si>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</si>
  <si>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</si>
  <si>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</si>
  <si>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</si>
  <si>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</si>
  <si>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</si>
  <si>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</si>
  <si>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</si>
  <si>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</si>
  <si>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</si>
  <si>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</si>
  <si>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</si>
  <si>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</si>
  <si>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</si>
  <si>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</si>
  <si>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</si>
  <si>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</si>
  <si>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</si>
  <si>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</si>
  <si>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</si>
  <si>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</si>
  <si>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</si>
  <si>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</si>
  <si>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</si>
  <si>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</si>
  <si>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</si>
  <si>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</si>
  <si>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</si>
  <si>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</si>
  <si>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</si>
  <si>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</si>
  <si>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</si>
  <si>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</si>
  <si>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</si>
  <si>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</si>
  <si>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</si>
  <si>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</si>
  <si>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</si>
  <si>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</si>
  <si>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</si>
  <si>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</si>
  <si>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</si>
  <si>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</si>
  <si>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</si>
  <si>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</si>
  <si>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</si>
  <si>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</si>
  <si>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</si>
  <si>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</si>
  <si>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</si>
  <si>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</si>
  <si>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</si>
  <si>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</si>
  <si>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</si>
  <si>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</si>
  <si>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</si>
  <si>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</si>
  <si>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</si>
  <si>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</si>
  <si>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</si>
  <si>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</si>
  <si>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</si>
  <si>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</si>
  <si>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</si>
  <si>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</si>
  <si>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</si>
  <si>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</si>
  <si>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</si>
  <si>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</si>
  <si>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</si>
  <si>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</si>
  <si>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</si>
  <si>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</si>
  <si>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</si>
  <si>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</si>
  <si>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</si>
  <si>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</si>
  <si>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</si>
  <si>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</si>
  <si>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</si>
  <si>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</si>
  <si>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</si>
  <si>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</si>
  <si>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</si>
  <si>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</si>
  <si>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</si>
  <si>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</si>
  <si>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</si>
  <si>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</si>
  <si>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</si>
  <si>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</si>
  <si>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</si>
  <si>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</si>
  <si>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</si>
  <si>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</si>
  <si>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</si>
  <si>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</si>
  <si>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</si>
  <si>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</si>
  <si>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</si>
  <si>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</si>
  <si>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</si>
  <si>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</si>
  <si>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</si>
  <si>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</si>
  <si>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</si>
  <si>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</si>
  <si>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</si>
  <si>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</si>
  <si>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</si>
  <si>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</si>
  <si>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</si>
  <si>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</si>
  <si>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</si>
  <si>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</si>
  <si>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</si>
  <si>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</si>
  <si>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</si>
  <si>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</si>
  <si>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</si>
  <si>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</si>
  <si>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</si>
  <si>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</si>
  <si>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</si>
  <si>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</si>
  <si>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</si>
  <si>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</si>
  <si>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</si>
  <si>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</si>
  <si>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</si>
  <si>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</si>
  <si>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</si>
  <si>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</si>
  <si>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</si>
  <si>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</si>
  <si>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</si>
  <si>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</si>
  <si>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</si>
  <si>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</si>
  <si>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</si>
  <si>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</si>
  <si>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</si>
  <si>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</si>
  <si>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</si>
  <si>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</si>
  <si>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</si>
  <si>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</si>
  <si>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</si>
  <si>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</si>
  <si>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</si>
  <si>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</si>
  <si>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</si>
  <si>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</si>
  <si>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</si>
  <si>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</si>
  <si>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</si>
  <si>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</si>
  <si>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</si>
  <si>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</si>
  <si>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</si>
  <si>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</si>
  <si>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</si>
  <si>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</si>
  <si>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</si>
  <si>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</si>
  <si>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</si>
  <si>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</si>
  <si>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</si>
  <si>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</si>
  <si>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</si>
  <si>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</si>
  <si>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</si>
  <si>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</si>
  <si>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</si>
  <si>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</si>
  <si>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</si>
  <si>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</si>
  <si>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</si>
  <si>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</si>
  <si>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</si>
  <si>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</si>
  <si>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</si>
  <si>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</si>
  <si>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</si>
  <si>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</si>
  <si>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</si>
  <si>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</si>
  <si>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</si>
  <si>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</si>
  <si>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</si>
  <si>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</si>
  <si>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</si>
  <si>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</si>
  <si>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</si>
  <si>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</si>
  <si>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</si>
  <si>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</si>
  <si>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</si>
  <si>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</si>
  <si>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</si>
  <si>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</si>
  <si>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</si>
  <si>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</si>
  <si>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</si>
  <si>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</si>
  <si>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</si>
  <si>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</si>
  <si>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</si>
  <si>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</si>
  <si>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</si>
  <si>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</si>
  <si>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</si>
  <si>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</si>
  <si>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</si>
  <si>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</si>
  <si>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</si>
  <si>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</si>
  <si>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</si>
  <si>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</si>
  <si>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</si>
  <si>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</si>
  <si>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</si>
  <si>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</si>
  <si>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</si>
  <si>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</si>
  <si>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</si>
  <si>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</si>
  <si>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</si>
  <si>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</si>
  <si>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</si>
  <si>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</si>
  <si>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</si>
  <si>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</si>
  <si>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</si>
  <si>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</si>
  <si>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</si>
  <si>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</si>
  <si>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</si>
  <si>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</si>
  <si>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</si>
  <si>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</si>
  <si>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</si>
  <si>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</si>
  <si>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</si>
  <si>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</si>
  <si>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</si>
  <si>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</si>
  <si>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</si>
  <si>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</si>
  <si>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</si>
  <si>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</si>
  <si>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</si>
  <si>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</si>
  <si>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</si>
  <si>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</si>
  <si>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</si>
  <si>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</si>
  <si>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</si>
  <si>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</si>
  <si>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</si>
  <si>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</si>
  <si>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</si>
  <si>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</si>
  <si>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</si>
  <si>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</si>
  <si>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</si>
  <si>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</si>
  <si>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</si>
  <si>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</si>
  <si>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</si>
  <si>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</si>
  <si>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</si>
  <si>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</si>
  <si>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</si>
  <si>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</si>
  <si>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</si>
  <si>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</si>
  <si>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</si>
  <si>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</si>
  <si>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</si>
  <si>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</si>
  <si>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</si>
  <si>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</si>
  <si>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</si>
  <si>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</si>
  <si>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</si>
  <si>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</si>
  <si>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</si>
  <si>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</si>
  <si>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</si>
  <si>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</si>
  <si>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</si>
  <si>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</si>
  <si>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</si>
  <si>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</si>
  <si>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</si>
  <si>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</si>
  <si>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</si>
  <si>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</si>
  <si>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</si>
  <si>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</si>
  <si>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</si>
  <si>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</si>
  <si>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</si>
  <si>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</si>
  <si>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</si>
  <si>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</si>
  <si>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</si>
  <si>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</si>
  <si>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</si>
  <si>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</si>
  <si>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</si>
  <si>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</si>
  <si>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</si>
  <si>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</si>
  <si>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</si>
  <si>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</si>
  <si>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</si>
  <si>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</si>
  <si>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</si>
  <si>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</si>
  <si>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</si>
  <si>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</si>
  <si>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</si>
  <si>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</si>
  <si>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</si>
  <si>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</si>
  <si>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</si>
  <si>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</si>
  <si>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</si>
  <si>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</si>
  <si>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</si>
  <si>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</si>
  <si>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</si>
  <si>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</si>
  <si>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</si>
  <si>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</si>
  <si>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</si>
  <si>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</si>
  <si>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</si>
  <si>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</si>
  <si>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</si>
  <si>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</si>
  <si>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</si>
  <si>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</si>
  <si>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</si>
  <si>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</si>
  <si>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</si>
  <si>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</si>
  <si>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</si>
  <si>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</si>
  <si>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</si>
  <si>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</si>
  <si>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</si>
  <si>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</si>
  <si>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</si>
  <si>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</si>
  <si>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</si>
  <si>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</si>
  <si>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</si>
  <si>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</si>
  <si>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</si>
  <si>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</si>
  <si>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</si>
  <si>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</si>
  <si>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</si>
  <si>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</si>
  <si>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</si>
  <si>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</si>
  <si>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</si>
  <si>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</si>
  <si>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</si>
  <si>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</si>
  <si>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</si>
  <si>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</si>
  <si>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</si>
  <si>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</si>
  <si>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</si>
  <si>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</si>
  <si>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</si>
  <si>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</si>
  <si>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</si>
  <si>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</si>
  <si>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</si>
  <si>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</si>
  <si>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</si>
  <si>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</si>
  <si>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</si>
  <si>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</si>
  <si>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</si>
  <si>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</si>
  <si>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</si>
  <si>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</si>
  <si>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</si>
  <si>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</si>
  <si>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</si>
  <si>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</si>
  <si>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</si>
  <si>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</si>
  <si>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</si>
  <si>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</si>
  <si>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</si>
  <si>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</si>
  <si>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</si>
  <si>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</si>
  <si>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</si>
  <si>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</si>
  <si>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</si>
  <si>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</si>
  <si>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</si>
  <si>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</si>
  <si>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</si>
  <si>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</si>
  <si>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</si>
  <si>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</si>
  <si>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</si>
  <si>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</si>
  <si>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</si>
  <si>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</si>
  <si>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</si>
  <si>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</si>
  <si>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</si>
  <si>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</si>
  <si>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</si>
  <si>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</si>
  <si>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</si>
  <si>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</si>
  <si>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</si>
  <si>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</si>
  <si>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</si>
  <si>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</si>
  <si>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</si>
  <si>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</si>
  <si>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</si>
  <si>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</si>
  <si>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</si>
  <si>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</si>
  <si>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</si>
  <si>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</si>
  <si>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</si>
  <si>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</si>
  <si>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</si>
  <si>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</si>
  <si>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</si>
  <si>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</si>
  <si>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</si>
  <si>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</si>
  <si>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</si>
  <si>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</si>
  <si>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</si>
  <si>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</si>
  <si>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</si>
  <si>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</si>
  <si>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</si>
  <si>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</si>
  <si>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</si>
  <si>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</si>
  <si>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</si>
  <si>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</si>
  <si>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</si>
  <si>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</si>
  <si>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</si>
  <si>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</si>
  <si>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</si>
  <si>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</si>
  <si>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</si>
  <si>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</si>
  <si>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</si>
  <si>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</si>
  <si>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</si>
  <si>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</si>
  <si>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</si>
  <si>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</si>
  <si>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</si>
  <si>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</si>
  <si>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</si>
  <si>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</si>
  <si>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</si>
  <si>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</si>
  <si>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</si>
  <si>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</si>
  <si>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</si>
  <si>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</si>
  <si>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</si>
  <si>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</si>
  <si>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</si>
  <si>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</si>
  <si>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</si>
  <si>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</si>
  <si>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</si>
  <si>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</si>
  <si>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</si>
  <si>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</si>
  <si>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</si>
  <si>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</si>
  <si>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</si>
  <si>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</si>
  <si>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</si>
  <si>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</si>
  <si>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</si>
  <si>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</si>
  <si>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</si>
  <si>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</si>
  <si>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</si>
  <si>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</si>
  <si>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</si>
  <si>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</si>
  <si>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</si>
  <si>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</si>
  <si>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</si>
  <si>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</si>
  <si>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</si>
  <si>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</si>
  <si>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</si>
  <si>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</si>
  <si>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</si>
  <si>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</si>
  <si>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</si>
  <si>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</si>
  <si>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</si>
  <si>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</si>
  <si>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</si>
  <si>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</si>
  <si>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</si>
  <si>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</si>
  <si>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</si>
  <si>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</si>
  <si>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</si>
  <si>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</si>
  <si>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</si>
  <si>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</si>
  <si>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</si>
  <si>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</si>
  <si>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</si>
  <si>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</si>
  <si>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</si>
  <si>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</si>
  <si>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</si>
  <si>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</si>
  <si>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</si>
  <si>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</si>
  <si>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</si>
  <si>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</si>
  <si>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</si>
  <si>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</si>
  <si>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</si>
  <si>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</si>
  <si>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</si>
  <si>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</si>
  <si>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</si>
  <si>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</si>
  <si>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</si>
  <si>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</si>
  <si>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</si>
  <si>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</si>
  <si>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</si>
  <si>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</si>
  <si>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</si>
  <si>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</si>
  <si>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</si>
  <si>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</si>
  <si>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</si>
  <si>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</si>
  <si>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</si>
  <si>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</si>
  <si>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</si>
  <si>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</si>
  <si>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</si>
  <si>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</si>
  <si>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</si>
  <si>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</si>
  <si>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</si>
  <si>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</si>
  <si>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</si>
  <si>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</si>
  <si>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</si>
  <si>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</si>
  <si>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</si>
  <si>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</si>
  <si>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</si>
  <si>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</si>
  <si>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</si>
  <si>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</si>
  <si>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</si>
  <si>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</si>
  <si>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</si>
  <si>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</si>
  <si>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</si>
  <si>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</si>
  <si>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</si>
  <si>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</si>
  <si>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</si>
  <si>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</si>
  <si>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</si>
  <si>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</si>
  <si>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</si>
  <si>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</si>
  <si>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</si>
  <si>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 xml:space="preserve">Démo : pendule sans perturbation (horizontal) ou avec perturbation (vertical)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</si>
  <si>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</si>
  <si>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</si>
  <si>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</si>
  <si>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</si>
  <si>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Modéliséation de la BO des systèmes</t>
  </si>
  <si>
    <t>Modélisation du pendule du Qube en oscillation libre sans équation.</t>
  </si>
  <si>
    <t>Modéliser une chaîne de solide et valider la loi E/S</t>
  </si>
  <si>
    <t>Justifier le choix d'un actionneur</t>
  </si>
  <si>
    <t>Utilisation des maquettes MCC + Codeurs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</si>
</sst>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2">
    <xf numFmtId="0" fontId="0" fillId="0" borderId="0"/>
    <xf numFmtId="164" fontId="5" fillId="0" borderId="0"/>
  </cellStyleXfs>
  <cellXfs count="1220">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4" xfId="0" applyFont="1" applyFill="1" applyBorder="1" applyAlignment="1">
      <alignment horizont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4" fillId="10" borderId="49" xfId="0" applyFont="1" applyFill="1" applyBorder="1" applyAlignment="1">
      <alignment horizontal="left" vertical="center" wrapText="1"/>
    </xf>
    <xf numFmtId="0" fontId="4" fillId="10" borderId="49" xfId="0" applyFont="1" applyFill="1" applyBorder="1" applyAlignment="1">
      <alignment horizontal="left" vertical="center"/>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40" fillId="10" borderId="49" xfId="0" applyFont="1" applyFill="1" applyBorder="1" applyAlignment="1">
      <alignment horizontal="center" vertical="top" wrapText="1"/>
    </xf>
    <xf numFmtId="0" fontId="40" fillId="10" borderId="48" xfId="0" applyFont="1" applyFill="1" applyBorder="1" applyAlignment="1">
      <alignment horizontal="left" vertical="top" wrapText="1"/>
    </xf>
    <xf numFmtId="0" fontId="40" fillId="10" borderId="0" xfId="0" applyFont="1" applyFill="1" applyBorder="1" applyAlignment="1">
      <alignment horizontal="left" vertical="top"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wrapText="1"/>
    </xf>
    <xf numFmtId="0" fontId="4" fillId="10" borderId="0" xfId="0" applyFont="1" applyFill="1" applyBorder="1" applyAlignment="1">
      <alignment vertical="center" wrapText="1"/>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49"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16" fillId="4" borderId="0" xfId="0" applyFont="1" applyFill="1" applyAlignment="1">
      <alignment horizontal="center" vertical="center"/>
    </xf>
    <xf numFmtId="0" fontId="16" fillId="4" borderId="49" xfId="0" applyFont="1" applyFill="1" applyBorder="1" applyAlignment="1">
      <alignment horizontal="center" vertical="center"/>
    </xf>
    <xf numFmtId="0" fontId="16" fillId="4" borderId="48" xfId="0" applyFont="1" applyFill="1" applyBorder="1" applyAlignment="1">
      <alignment horizontal="center"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38" fillId="10" borderId="0" xfId="0" applyFont="1" applyFill="1" applyBorder="1" applyAlignment="1">
      <alignment horizontal="center" vertical="top"/>
    </xf>
    <xf numFmtId="0" fontId="38" fillId="10" borderId="48" xfId="0" applyFont="1" applyFill="1" applyBorder="1" applyAlignment="1">
      <alignment horizontal="center" vertical="top"/>
    </xf>
    <xf numFmtId="0" fontId="41" fillId="0" borderId="0" xfId="0" applyFont="1" applyFill="1" applyAlignment="1"/>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41" xfId="0" applyFont="1" applyFill="1" applyBorder="1" applyAlignment="1">
      <alignment horizontal="center" vertical="center"/>
    </xf>
    <xf numFmtId="0" fontId="4" fillId="8" borderId="45" xfId="0" applyFont="1" applyFill="1" applyBorder="1" applyAlignment="1">
      <alignment horizontal="center" vertical="center"/>
    </xf>
    <xf numFmtId="0" fontId="4" fillId="8" borderId="46" xfId="0" applyFont="1" applyFill="1" applyBorder="1" applyAlignment="1">
      <alignment horizontal="center" vertical="center"/>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24" xfId="0" applyFont="1" applyFill="1" applyBorder="1" applyAlignment="1">
      <alignment vertical="center" wrapText="1"/>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0" fillId="8" borderId="48" xfId="0" applyFont="1" applyFill="1" applyBorder="1" applyAlignment="1">
      <alignment horizontal="left" vertical="center"/>
    </xf>
    <xf numFmtId="0" fontId="4" fillId="8" borderId="0" xfId="0" applyFont="1" applyFill="1" applyAlignment="1">
      <alignment horizontal="left" vertical="center" wrapText="1"/>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40" fillId="8" borderId="48" xfId="0" applyFont="1" applyFill="1" applyBorder="1" applyAlignment="1">
      <alignment vertical="center"/>
    </xf>
    <xf numFmtId="0" fontId="4" fillId="8" borderId="49" xfId="0" applyFont="1" applyFill="1" applyBorder="1" applyAlignment="1">
      <alignment vertical="center" wrapText="1"/>
    </xf>
    <xf numFmtId="0" fontId="38" fillId="8" borderId="52" xfId="0" applyFont="1" applyFill="1" applyBorder="1" applyAlignment="1">
      <alignment horizont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38" fillId="8" borderId="53" xfId="0" applyFont="1" applyFill="1" applyBorder="1" applyAlignment="1">
      <alignment horizontal="center" wrapText="1"/>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52"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8</xdr:col>
      <xdr:colOff>438150</xdr:colOff>
      <xdr:row>28</xdr:row>
      <xdr:rowOff>238638</xdr:rowOff>
    </xdr:from>
    <xdr:to>
      <xdr:col>9</xdr:col>
      <xdr:colOff>355600</xdr:colOff>
      <xdr:row>29</xdr:row>
      <xdr:rowOff>287064</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8210550" y="8760338"/>
          <a:ext cx="889000" cy="404026"/>
        </a:xfrm>
        <a:prstGeom prst="rect">
          <a:avLst/>
        </a:prstGeom>
      </xdr:spPr>
    </xdr:pic>
    <xdr:clientData/>
  </xdr:twoCellAnchor>
  <xdr:twoCellAnchor editAs="oneCell">
    <xdr:from>
      <xdr:col>9</xdr:col>
      <xdr:colOff>768350</xdr:colOff>
      <xdr:row>25</xdr:row>
      <xdr:rowOff>1389649</xdr:rowOff>
    </xdr:from>
    <xdr:to>
      <xdr:col>10</xdr:col>
      <xdr:colOff>552449</xdr:colOff>
      <xdr:row>30</xdr:row>
      <xdr:rowOff>184150</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512300" y="8076199"/>
          <a:ext cx="755649" cy="1417051"/>
        </a:xfrm>
        <a:prstGeom prst="rect">
          <a:avLst/>
        </a:prstGeom>
      </xdr:spPr>
    </xdr:pic>
    <xdr:clientData/>
  </xdr:twoCellAnchor>
  <xdr:twoCellAnchor editAs="oneCell">
    <xdr:from>
      <xdr:col>10</xdr:col>
      <xdr:colOff>120651</xdr:colOff>
      <xdr:row>29</xdr:row>
      <xdr:rowOff>374650</xdr:rowOff>
    </xdr:from>
    <xdr:to>
      <xdr:col>11</xdr:col>
      <xdr:colOff>492132</xdr:colOff>
      <xdr:row>31</xdr:row>
      <xdr:rowOff>71583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9836151" y="9251950"/>
          <a:ext cx="1133481" cy="560533"/>
        </a:xfrm>
        <a:prstGeom prst="rect">
          <a:avLst/>
        </a:prstGeom>
      </xdr:spPr>
    </xdr:pic>
    <xdr:clientData/>
  </xdr:twoCellAnchor>
  <xdr:twoCellAnchor editAs="oneCell">
    <xdr:from>
      <xdr:col>8</xdr:col>
      <xdr:colOff>241300</xdr:colOff>
      <xdr:row>29</xdr:row>
      <xdr:rowOff>387350</xdr:rowOff>
    </xdr:from>
    <xdr:to>
      <xdr:col>9</xdr:col>
      <xdr:colOff>368300</xdr:colOff>
      <xdr:row>31</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013700" y="9264650"/>
          <a:ext cx="1098550" cy="64801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470635</xdr:colOff>
      <xdr:row>29</xdr:row>
      <xdr:rowOff>171450</xdr:rowOff>
    </xdr:from>
    <xdr:to>
      <xdr:col>10</xdr:col>
      <xdr:colOff>587308</xdr:colOff>
      <xdr:row>32</xdr:row>
      <xdr:rowOff>234950</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214585" y="9048750"/>
          <a:ext cx="1088223" cy="1244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29</xdr:row>
      <xdr:rowOff>56445</xdr:rowOff>
    </xdr:from>
    <xdr:to>
      <xdr:col>1</xdr:col>
      <xdr:colOff>674669</xdr:colOff>
      <xdr:row>33</xdr:row>
      <xdr:rowOff>42334</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29</xdr:row>
      <xdr:rowOff>21166</xdr:rowOff>
    </xdr:from>
    <xdr:to>
      <xdr:col>2</xdr:col>
      <xdr:colOff>444500</xdr:colOff>
      <xdr:row>33</xdr:row>
      <xdr:rowOff>125991</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29</xdr:row>
      <xdr:rowOff>77610</xdr:rowOff>
    </xdr:from>
    <xdr:to>
      <xdr:col>3</xdr:col>
      <xdr:colOff>161398</xdr:colOff>
      <xdr:row>34</xdr:row>
      <xdr:rowOff>84667</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29</xdr:row>
      <xdr:rowOff>42332</xdr:rowOff>
    </xdr:from>
    <xdr:to>
      <xdr:col>3</xdr:col>
      <xdr:colOff>903112</xdr:colOff>
      <xdr:row>33</xdr:row>
      <xdr:rowOff>151042</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35</xdr:row>
      <xdr:rowOff>70554</xdr:rowOff>
    </xdr:from>
    <xdr:to>
      <xdr:col>1</xdr:col>
      <xdr:colOff>972747</xdr:colOff>
      <xdr:row>39</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36</xdr:row>
      <xdr:rowOff>98778</xdr:rowOff>
    </xdr:from>
    <xdr:to>
      <xdr:col>2</xdr:col>
      <xdr:colOff>784975</xdr:colOff>
      <xdr:row>40</xdr:row>
      <xdr:rowOff>49389</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29</xdr:row>
      <xdr:rowOff>141111</xdr:rowOff>
    </xdr:from>
    <xdr:to>
      <xdr:col>8</xdr:col>
      <xdr:colOff>135311</xdr:colOff>
      <xdr:row>35</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30</xdr:row>
      <xdr:rowOff>21168</xdr:rowOff>
    </xdr:from>
    <xdr:to>
      <xdr:col>9</xdr:col>
      <xdr:colOff>698502</xdr:colOff>
      <xdr:row>34</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37</xdr:row>
      <xdr:rowOff>0</xdr:rowOff>
    </xdr:from>
    <xdr:to>
      <xdr:col>8</xdr:col>
      <xdr:colOff>342406</xdr:colOff>
      <xdr:row>40</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34</xdr:row>
      <xdr:rowOff>134056</xdr:rowOff>
    </xdr:from>
    <xdr:to>
      <xdr:col>10</xdr:col>
      <xdr:colOff>211454</xdr:colOff>
      <xdr:row>39</xdr:row>
      <xdr:rowOff>143030</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27</xdr:row>
      <xdr:rowOff>197556</xdr:rowOff>
    </xdr:from>
    <xdr:to>
      <xdr:col>10</xdr:col>
      <xdr:colOff>1474732</xdr:colOff>
      <xdr:row>39</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38</xdr:row>
      <xdr:rowOff>76777</xdr:rowOff>
    </xdr:from>
    <xdr:to>
      <xdr:col>9</xdr:col>
      <xdr:colOff>688206</xdr:colOff>
      <xdr:row>45</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8" activePane="bottomRight" state="frozenSplit"/>
      <selection pane="topRight" activeCell="J1" sqref="J1"/>
      <selection pane="bottomLeft" activeCell="A6" sqref="A6"/>
      <selection pane="bottomRight" activeCell="E12" sqref="E12:E14"/>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589</v>
      </c>
    </row>
    <row r="3" spans="1:14" ht="31.5" x14ac:dyDescent="0.35">
      <c r="A3" s="193">
        <f t="shared" ref="A3:A8" si="0">A2+1</f>
        <v>1</v>
      </c>
      <c r="B3" s="194">
        <f>B2+7</f>
        <v>44809</v>
      </c>
      <c r="C3" s="232">
        <f>B3+6</f>
        <v>44815</v>
      </c>
      <c r="D3" s="396" t="str">
        <f t="shared" ref="D3:D45" si="1">CONCATENATE(TEXT(B3,"JJ/MM/AA"),CHAR(10),"au",CHAR(10),TEXT(C3,"JJ/MM/AA"))</f>
        <v>05/09/22
au
11/09/22</v>
      </c>
      <c r="E3" s="547" t="str">
        <f>TRI_Semestre!A1</f>
        <v>Cycle 1 - Modélisation multiphysique des systèmes</v>
      </c>
      <c r="F3" s="550" t="str">
        <f>Cycle_01!F2</f>
        <v>Comment proposer des modèles de comportement ou de connaissances valides ?</v>
      </c>
      <c r="G3" s="55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548"/>
      <c r="F4" s="551"/>
      <c r="G4" s="554"/>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549"/>
      <c r="F5" s="552"/>
      <c r="G5" s="555"/>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544" t="str">
        <f>TRI_Semestre!A9</f>
        <v>Cycle 2 - Modélisation les systèmes mécaniques dans le but de choisir les actionneurs</v>
      </c>
      <c r="F6" s="606" t="str">
        <f>Cycle_02!F2</f>
        <v>Comment dimensionner (c'est-à-dire choisir le couple/vitesse de rotation ou effort/vitesse de translation) des actionneurs ?</v>
      </c>
      <c r="G6" s="56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545"/>
      <c r="F7" s="607"/>
      <c r="G7" s="563"/>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545"/>
      <c r="F8" s="607"/>
      <c r="G8" s="563"/>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546"/>
      <c r="F9" s="608"/>
      <c r="G9" s="564"/>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556" t="s">
        <v>557</v>
      </c>
      <c r="F10" s="557"/>
      <c r="G10" s="557"/>
      <c r="H10" s="557"/>
      <c r="I10" s="557"/>
      <c r="J10" s="557"/>
      <c r="K10" s="558"/>
      <c r="L10" s="283">
        <f t="shared" si="2"/>
        <v>168</v>
      </c>
      <c r="M10" s="283">
        <f t="shared" si="3"/>
        <v>162</v>
      </c>
    </row>
    <row r="11" spans="1:14" ht="32" thickBot="1" x14ac:dyDescent="0.4">
      <c r="A11" s="193"/>
      <c r="B11" s="194">
        <f t="shared" si="4"/>
        <v>44865</v>
      </c>
      <c r="C11" s="232">
        <f t="shared" si="5"/>
        <v>44871</v>
      </c>
      <c r="D11" s="413" t="str">
        <f t="shared" si="1"/>
        <v>31/10/22
au
06/11/22</v>
      </c>
      <c r="E11" s="559"/>
      <c r="F11" s="560"/>
      <c r="G11" s="560"/>
      <c r="H11" s="560"/>
      <c r="I11" s="560"/>
      <c r="J11" s="560"/>
      <c r="K11" s="561"/>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582" t="str">
        <f>TRI_Semestre!A16</f>
        <v>Cycle 3 - Résolution des actions mécaniques en utilisant les théorèmes généraux de la dynamique</v>
      </c>
      <c r="F12" s="609"/>
      <c r="G12" s="595"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583"/>
      <c r="F13" s="610"/>
      <c r="G13" s="596"/>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584"/>
      <c r="F14" s="611"/>
      <c r="G14" s="597"/>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585" t="str">
        <f>TRI_Semestre!A22</f>
        <v>Cycle 4 - Résolution des lois de mouvement en utilisant les méthodes énergétiques</v>
      </c>
      <c r="F15" s="612"/>
      <c r="G15" s="598"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586"/>
      <c r="F16" s="613"/>
      <c r="G16" s="599"/>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587"/>
      <c r="F17" s="614"/>
      <c r="G17" s="600"/>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576" t="s">
        <v>75</v>
      </c>
      <c r="F18" s="577"/>
      <c r="G18" s="577"/>
      <c r="H18" s="577"/>
      <c r="I18" s="577"/>
      <c r="J18" s="577"/>
      <c r="K18" s="578"/>
      <c r="L18" s="283">
        <f t="shared" si="2"/>
        <v>112</v>
      </c>
      <c r="M18" s="283">
        <f t="shared" si="3"/>
        <v>106</v>
      </c>
    </row>
    <row r="19" spans="1:20" ht="32" thickBot="1" x14ac:dyDescent="0.4">
      <c r="A19" s="278"/>
      <c r="B19" s="265">
        <f t="shared" si="4"/>
        <v>44921</v>
      </c>
      <c r="C19" s="266">
        <f t="shared" si="5"/>
        <v>44927</v>
      </c>
      <c r="D19" s="433" t="str">
        <f t="shared" si="1"/>
        <v>26/12/22
au
01/01/23</v>
      </c>
      <c r="E19" s="579"/>
      <c r="F19" s="580"/>
      <c r="G19" s="580"/>
      <c r="H19" s="580"/>
      <c r="I19" s="580"/>
      <c r="J19" s="580"/>
      <c r="K19" s="581"/>
      <c r="L19" s="283">
        <f t="shared" si="2"/>
        <v>105</v>
      </c>
      <c r="M19" s="283">
        <f t="shared" si="3"/>
        <v>99</v>
      </c>
    </row>
    <row r="20" spans="1:20" ht="31.5" x14ac:dyDescent="0.35">
      <c r="A20" s="234">
        <f>A17+1</f>
        <v>14</v>
      </c>
      <c r="B20" s="267">
        <f t="shared" si="4"/>
        <v>44928</v>
      </c>
      <c r="C20" s="268">
        <f t="shared" si="5"/>
        <v>44934</v>
      </c>
      <c r="D20" s="415" t="str">
        <f t="shared" si="1"/>
        <v>02/01/23
au
08/01/23</v>
      </c>
      <c r="E20" s="588" t="str">
        <f>TRI_Semestre!A28</f>
        <v>Cycle 5 - Résolution de problèmes par utilisation de l'ingéniérie numérique ou l'apprentissage automatisé</v>
      </c>
      <c r="F20" s="615"/>
      <c r="G20" s="601"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589"/>
      <c r="F21" s="616"/>
      <c r="G21" s="602"/>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590"/>
      <c r="F22" s="617"/>
      <c r="G22" s="603"/>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591" t="str">
        <f>TRI_Semestre!A35</f>
        <v>Cycle 6 - Conception de la commande des systèmes asservis</v>
      </c>
      <c r="F23" s="618"/>
      <c r="G23" s="604"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592"/>
      <c r="F24" s="619"/>
      <c r="G24" s="605"/>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569" t="s">
        <v>234</v>
      </c>
      <c r="F25" s="570"/>
      <c r="G25" s="570"/>
      <c r="H25" s="570"/>
      <c r="I25" s="570"/>
      <c r="J25" s="570"/>
      <c r="K25" s="571"/>
      <c r="L25" s="283">
        <f t="shared" si="2"/>
        <v>63</v>
      </c>
      <c r="M25" s="283">
        <f t="shared" si="3"/>
        <v>57</v>
      </c>
    </row>
    <row r="26" spans="1:20" ht="32" thickBot="1" x14ac:dyDescent="0.4">
      <c r="A26" s="193"/>
      <c r="B26" s="194">
        <f t="shared" si="4"/>
        <v>44970</v>
      </c>
      <c r="C26" s="232">
        <f t="shared" si="5"/>
        <v>44976</v>
      </c>
      <c r="D26" s="272" t="str">
        <f t="shared" si="1"/>
        <v>13/02/23
au
19/02/23</v>
      </c>
      <c r="E26" s="572"/>
      <c r="F26" s="573"/>
      <c r="G26" s="573"/>
      <c r="H26" s="573"/>
      <c r="I26" s="573"/>
      <c r="J26" s="573"/>
      <c r="K26" s="574"/>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593" t="str">
        <f>TRI_Semestre!A43</f>
        <v>Cycle 7 - Conception de la commande des systèmes séquentiels</v>
      </c>
      <c r="F28" s="567"/>
      <c r="G28" s="565"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594"/>
      <c r="F29" s="568"/>
      <c r="G29" s="566"/>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575" t="s">
        <v>216</v>
      </c>
      <c r="F34" s="575"/>
      <c r="G34" s="575"/>
      <c r="H34" s="575"/>
      <c r="I34" s="575"/>
      <c r="J34" s="575"/>
      <c r="K34" s="575"/>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575"/>
      <c r="F35" s="575"/>
      <c r="G35" s="575"/>
      <c r="H35" s="575"/>
      <c r="I35" s="575"/>
      <c r="J35" s="575"/>
      <c r="K35" s="575"/>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865" t="s">
        <v>100</v>
      </c>
      <c r="B1" s="866"/>
      <c r="C1" s="866"/>
      <c r="D1" s="866"/>
      <c r="E1" s="866"/>
      <c r="F1" s="865" t="s">
        <v>101</v>
      </c>
      <c r="G1" s="866"/>
      <c r="H1" s="866"/>
      <c r="I1" s="866"/>
      <c r="J1" s="866"/>
    </row>
    <row r="2" spans="1:10" s="108" customFormat="1" ht="13.5" customHeight="1" thickBot="1" x14ac:dyDescent="0.4">
      <c r="A2" s="877" t="e">
        <f>#REF!</f>
        <v>#REF!</v>
      </c>
      <c r="B2" s="878"/>
      <c r="C2" s="878"/>
      <c r="D2" s="878"/>
      <c r="E2" s="878"/>
      <c r="F2" s="879" t="e">
        <f>#REF!</f>
        <v>#REF!</v>
      </c>
      <c r="G2" s="880"/>
      <c r="H2" s="880"/>
      <c r="I2" s="880"/>
      <c r="J2" s="881"/>
    </row>
    <row r="3" spans="1:10" ht="15.75" customHeight="1" thickBot="1" x14ac:dyDescent="0.4">
      <c r="F3" s="107"/>
      <c r="G3" s="107"/>
      <c r="H3" s="107"/>
      <c r="I3" s="107"/>
      <c r="J3" s="107"/>
    </row>
    <row r="4" spans="1:10" ht="15" customHeight="1" x14ac:dyDescent="0.3">
      <c r="A4" s="865" t="s">
        <v>108</v>
      </c>
      <c r="B4" s="866"/>
      <c r="C4" s="866"/>
      <c r="D4" s="867"/>
      <c r="E4" s="865" t="s">
        <v>77</v>
      </c>
      <c r="F4" s="866"/>
      <c r="G4" s="867"/>
      <c r="H4" s="865" t="s">
        <v>1</v>
      </c>
      <c r="I4" s="866"/>
      <c r="J4" s="867"/>
    </row>
    <row r="5" spans="1:10" x14ac:dyDescent="0.3">
      <c r="A5" s="842" t="s">
        <v>87</v>
      </c>
      <c r="B5" s="871"/>
      <c r="C5" s="871"/>
      <c r="D5" s="844"/>
      <c r="E5" s="110" t="s">
        <v>33</v>
      </c>
      <c r="F5" s="875" t="s">
        <v>24</v>
      </c>
      <c r="G5" s="876"/>
      <c r="H5" s="111" t="s">
        <v>34</v>
      </c>
      <c r="I5" s="875" t="s">
        <v>30</v>
      </c>
      <c r="J5" s="876"/>
    </row>
    <row r="6" spans="1:10" ht="25.5" customHeight="1" x14ac:dyDescent="0.3">
      <c r="A6" s="842"/>
      <c r="B6" s="871"/>
      <c r="C6" s="871"/>
      <c r="D6" s="844"/>
      <c r="E6" s="110"/>
      <c r="F6" s="875"/>
      <c r="G6" s="876"/>
      <c r="H6" s="111" t="s">
        <v>35</v>
      </c>
      <c r="I6" s="875" t="s">
        <v>31</v>
      </c>
      <c r="J6" s="876"/>
    </row>
    <row r="7" spans="1:10" ht="25.5" customHeight="1" x14ac:dyDescent="0.3">
      <c r="A7" s="842"/>
      <c r="B7" s="871"/>
      <c r="C7" s="871"/>
      <c r="D7" s="844"/>
      <c r="E7" s="110"/>
      <c r="F7" s="875"/>
      <c r="G7" s="876"/>
      <c r="H7" s="111" t="s">
        <v>36</v>
      </c>
      <c r="I7" s="875" t="s">
        <v>32</v>
      </c>
      <c r="J7" s="876"/>
    </row>
    <row r="8" spans="1:10" ht="25.5" customHeight="1" x14ac:dyDescent="0.3">
      <c r="A8" s="842"/>
      <c r="B8" s="871"/>
      <c r="C8" s="871"/>
      <c r="D8" s="844"/>
      <c r="E8" s="110" t="s">
        <v>37</v>
      </c>
      <c r="F8" s="875" t="s">
        <v>25</v>
      </c>
      <c r="G8" s="876"/>
      <c r="H8" s="111" t="s">
        <v>38</v>
      </c>
      <c r="I8" s="875" t="s">
        <v>26</v>
      </c>
      <c r="J8" s="876"/>
    </row>
    <row r="9" spans="1:10" ht="25.5" customHeight="1" thickBot="1" x14ac:dyDescent="0.35">
      <c r="A9" s="872"/>
      <c r="B9" s="873"/>
      <c r="C9" s="873"/>
      <c r="D9" s="874"/>
      <c r="E9" s="112" t="s">
        <v>40</v>
      </c>
      <c r="F9" s="863" t="s">
        <v>65</v>
      </c>
      <c r="G9" s="864"/>
      <c r="H9" s="112" t="s">
        <v>107</v>
      </c>
      <c r="I9" s="863" t="s">
        <v>27</v>
      </c>
      <c r="J9" s="864"/>
    </row>
    <row r="10" spans="1:10" ht="13.5" thickBot="1" x14ac:dyDescent="0.35"/>
    <row r="11" spans="1:10" ht="15.75" customHeight="1" x14ac:dyDescent="0.3">
      <c r="A11" s="865" t="s">
        <v>95</v>
      </c>
      <c r="B11" s="866"/>
      <c r="C11" s="866"/>
      <c r="D11" s="866"/>
      <c r="E11" s="866"/>
      <c r="F11" s="865" t="s">
        <v>106</v>
      </c>
      <c r="G11" s="866"/>
      <c r="H11" s="866"/>
      <c r="I11" s="866"/>
      <c r="J11" s="867"/>
    </row>
    <row r="12" spans="1:10" ht="40.5" customHeight="1" thickBot="1" x14ac:dyDescent="0.35">
      <c r="A12" s="868" t="s">
        <v>109</v>
      </c>
      <c r="B12" s="869"/>
      <c r="C12" s="869"/>
      <c r="D12" s="869"/>
      <c r="E12" s="869"/>
      <c r="F12" s="868" t="s">
        <v>110</v>
      </c>
      <c r="G12" s="869"/>
      <c r="H12" s="869"/>
      <c r="I12" s="869"/>
      <c r="J12" s="870"/>
    </row>
    <row r="13" spans="1:10" ht="15.75" customHeight="1" thickBot="1" x14ac:dyDescent="0.35">
      <c r="J13" s="109"/>
    </row>
    <row r="14" spans="1:10" ht="15.75" customHeight="1" x14ac:dyDescent="0.3">
      <c r="A14" s="865" t="s">
        <v>111</v>
      </c>
      <c r="B14" s="866"/>
      <c r="C14" s="866"/>
      <c r="D14" s="866"/>
      <c r="E14" s="866"/>
      <c r="F14" s="865" t="s">
        <v>72</v>
      </c>
      <c r="G14" s="866"/>
      <c r="H14" s="866"/>
      <c r="I14" s="866"/>
      <c r="J14" s="867"/>
    </row>
    <row r="15" spans="1:10" ht="67.5" customHeight="1" thickBot="1" x14ac:dyDescent="0.35">
      <c r="A15" s="848" t="s">
        <v>112</v>
      </c>
      <c r="B15" s="849"/>
      <c r="C15" s="849"/>
      <c r="D15" s="849"/>
      <c r="E15" s="849"/>
      <c r="F15" s="850" t="s">
        <v>113</v>
      </c>
      <c r="G15" s="851"/>
      <c r="H15" s="851"/>
      <c r="I15" s="851"/>
      <c r="J15" s="852"/>
    </row>
    <row r="16" spans="1:10" ht="15" customHeight="1" thickBot="1" x14ac:dyDescent="0.35"/>
    <row r="17" spans="1:12" ht="15" customHeight="1" thickBot="1" x14ac:dyDescent="0.35">
      <c r="A17" s="853" t="s">
        <v>96</v>
      </c>
      <c r="B17" s="854"/>
      <c r="C17" s="854"/>
      <c r="D17" s="854"/>
      <c r="E17" s="854"/>
      <c r="F17" s="854"/>
      <c r="G17" s="854"/>
      <c r="H17" s="854"/>
      <c r="I17" s="854"/>
      <c r="J17" s="855"/>
    </row>
    <row r="18" spans="1:12" ht="15" customHeight="1" thickBot="1" x14ac:dyDescent="0.35">
      <c r="A18" s="856" t="s">
        <v>114</v>
      </c>
      <c r="B18" s="857"/>
      <c r="C18" s="857"/>
      <c r="D18" s="857"/>
      <c r="E18" s="857"/>
      <c r="F18" s="858" t="s">
        <v>115</v>
      </c>
      <c r="G18" s="858"/>
      <c r="H18" s="858"/>
      <c r="I18" s="858"/>
      <c r="J18" s="859"/>
    </row>
    <row r="19" spans="1:12" ht="15" customHeight="1" thickBot="1" x14ac:dyDescent="0.35">
      <c r="F19" s="109"/>
      <c r="G19" s="109"/>
      <c r="H19" s="109"/>
      <c r="I19" s="109"/>
    </row>
    <row r="20" spans="1:12" s="108" customFormat="1" ht="27" customHeight="1" x14ac:dyDescent="0.35">
      <c r="A20" s="115" t="s">
        <v>105</v>
      </c>
      <c r="B20" s="860" t="s">
        <v>102</v>
      </c>
      <c r="C20" s="861"/>
      <c r="D20" s="862"/>
      <c r="E20" s="860" t="s">
        <v>103</v>
      </c>
      <c r="F20" s="861"/>
      <c r="G20" s="862"/>
      <c r="H20" s="860" t="s">
        <v>104</v>
      </c>
      <c r="I20" s="861"/>
      <c r="J20" s="862"/>
    </row>
    <row r="21" spans="1:12" ht="15" customHeight="1" x14ac:dyDescent="0.3">
      <c r="A21" s="113" t="s">
        <v>97</v>
      </c>
      <c r="B21" s="835" t="s">
        <v>238</v>
      </c>
      <c r="C21" s="836"/>
      <c r="D21" s="837"/>
      <c r="E21" s="838" t="s">
        <v>243</v>
      </c>
      <c r="F21" s="836"/>
      <c r="G21" s="837"/>
      <c r="H21" s="835" t="s">
        <v>245</v>
      </c>
      <c r="I21" s="836"/>
      <c r="J21" s="837"/>
    </row>
    <row r="22" spans="1:12" ht="72.650000000000006" customHeight="1" x14ac:dyDescent="0.3">
      <c r="A22" s="228" t="s">
        <v>235</v>
      </c>
      <c r="B22" s="839" t="s">
        <v>236</v>
      </c>
      <c r="C22" s="840"/>
      <c r="D22" s="841"/>
      <c r="E22" s="842" t="s">
        <v>250</v>
      </c>
      <c r="F22" s="843"/>
      <c r="G22" s="844"/>
      <c r="H22" s="845" t="s">
        <v>246</v>
      </c>
      <c r="I22" s="846"/>
      <c r="J22" s="847"/>
    </row>
    <row r="23" spans="1:12" ht="39" x14ac:dyDescent="0.3">
      <c r="A23" s="113" t="s">
        <v>98</v>
      </c>
      <c r="B23" s="229" t="s">
        <v>116</v>
      </c>
      <c r="C23" s="812" t="s">
        <v>213</v>
      </c>
      <c r="D23" s="813"/>
      <c r="E23" s="119" t="s">
        <v>252</v>
      </c>
      <c r="F23" s="117" t="s">
        <v>253</v>
      </c>
      <c r="G23" s="120"/>
      <c r="H23" s="121" t="s">
        <v>116</v>
      </c>
      <c r="I23" s="122" t="s">
        <v>124</v>
      </c>
      <c r="J23" s="120"/>
    </row>
    <row r="24" spans="1:12" ht="65.150000000000006" customHeight="1" x14ac:dyDescent="0.3">
      <c r="A24" s="113"/>
      <c r="B24" s="116" t="s">
        <v>117</v>
      </c>
      <c r="C24" s="812" t="s">
        <v>237</v>
      </c>
      <c r="D24" s="81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14" t="s">
        <v>240</v>
      </c>
      <c r="C27" s="815"/>
      <c r="D27" s="816"/>
      <c r="E27" s="817" t="s">
        <v>241</v>
      </c>
      <c r="F27" s="815"/>
      <c r="G27" s="816"/>
      <c r="H27" s="814" t="s">
        <v>242</v>
      </c>
      <c r="I27" s="818"/>
      <c r="J27" s="819"/>
    </row>
    <row r="28" spans="1:12" ht="88.5" customHeight="1" x14ac:dyDescent="0.3">
      <c r="A28" s="113"/>
      <c r="B28" s="820" t="s">
        <v>251</v>
      </c>
      <c r="C28" s="821"/>
      <c r="D28" s="822"/>
      <c r="E28" s="823" t="s">
        <v>251</v>
      </c>
      <c r="F28" s="824"/>
      <c r="G28" s="825"/>
      <c r="H28" s="823" t="s">
        <v>249</v>
      </c>
      <c r="I28" s="824"/>
      <c r="J28" s="825"/>
    </row>
    <row r="29" spans="1:12" ht="13.5" thickBot="1" x14ac:dyDescent="0.35">
      <c r="A29" s="114"/>
      <c r="B29" s="826"/>
      <c r="C29" s="827"/>
      <c r="D29" s="828"/>
      <c r="E29" s="826"/>
      <c r="F29" s="827"/>
      <c r="G29" s="828"/>
      <c r="H29" s="124"/>
      <c r="I29" s="125"/>
      <c r="J29" s="126"/>
    </row>
    <row r="30" spans="1:12" ht="15" customHeight="1" x14ac:dyDescent="0.3">
      <c r="A30" s="113" t="s">
        <v>99</v>
      </c>
      <c r="B30" s="829"/>
      <c r="C30" s="830"/>
      <c r="D30" s="831"/>
      <c r="E30" s="829"/>
      <c r="F30" s="830"/>
      <c r="G30" s="831"/>
      <c r="H30" s="832"/>
      <c r="I30" s="833"/>
      <c r="J30" s="834"/>
    </row>
    <row r="31" spans="1:12" ht="26.5" thickBot="1" x14ac:dyDescent="0.35">
      <c r="A31" s="114" t="s">
        <v>244</v>
      </c>
      <c r="B31" s="806" t="s">
        <v>70</v>
      </c>
      <c r="C31" s="807"/>
      <c r="D31" s="808"/>
      <c r="E31" s="806" t="s">
        <v>70</v>
      </c>
      <c r="F31" s="807"/>
      <c r="G31" s="808"/>
      <c r="H31" s="809" t="s">
        <v>70</v>
      </c>
      <c r="I31" s="810"/>
      <c r="J31" s="81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936" t="s">
        <v>100</v>
      </c>
      <c r="B1" s="937"/>
      <c r="C1" s="937"/>
      <c r="D1" s="937"/>
      <c r="E1" s="937"/>
      <c r="F1" s="936" t="s">
        <v>101</v>
      </c>
      <c r="G1" s="937"/>
      <c r="H1" s="937"/>
      <c r="I1" s="937"/>
      <c r="J1" s="937"/>
    </row>
    <row r="2" spans="1:10" s="108" customFormat="1" ht="13.5" customHeight="1" thickBot="1" x14ac:dyDescent="0.4">
      <c r="A2" s="950" t="s">
        <v>247</v>
      </c>
      <c r="B2" s="951"/>
      <c r="C2" s="951"/>
      <c r="D2" s="951"/>
      <c r="E2" s="951"/>
      <c r="F2" s="952" t="s">
        <v>248</v>
      </c>
      <c r="G2" s="953"/>
      <c r="H2" s="953"/>
      <c r="I2" s="953"/>
      <c r="J2" s="954"/>
    </row>
    <row r="3" spans="1:10" s="108" customFormat="1" ht="15.75" customHeight="1" thickBot="1" x14ac:dyDescent="0.4">
      <c r="F3" s="238"/>
      <c r="G3" s="238"/>
      <c r="H3" s="238"/>
      <c r="I3" s="238"/>
      <c r="J3" s="238"/>
    </row>
    <row r="4" spans="1:10" s="108" customFormat="1" ht="15" customHeight="1" x14ac:dyDescent="0.35">
      <c r="A4" s="936" t="s">
        <v>108</v>
      </c>
      <c r="B4" s="937"/>
      <c r="C4" s="937"/>
      <c r="D4" s="938"/>
      <c r="E4" s="936" t="s">
        <v>77</v>
      </c>
      <c r="F4" s="937"/>
      <c r="G4" s="938"/>
      <c r="H4" s="936" t="s">
        <v>1</v>
      </c>
      <c r="I4" s="937"/>
      <c r="J4" s="938"/>
    </row>
    <row r="5" spans="1:10" x14ac:dyDescent="0.3">
      <c r="A5" s="918"/>
      <c r="B5" s="944"/>
      <c r="C5" s="944"/>
      <c r="D5" s="920"/>
      <c r="E5" s="240"/>
      <c r="F5" s="948"/>
      <c r="G5" s="949"/>
      <c r="H5" s="241"/>
      <c r="I5" s="948"/>
      <c r="J5" s="949"/>
    </row>
    <row r="6" spans="1:10" ht="25.5" customHeight="1" x14ac:dyDescent="0.3">
      <c r="A6" s="918"/>
      <c r="B6" s="944"/>
      <c r="C6" s="944"/>
      <c r="D6" s="920"/>
      <c r="E6" s="240"/>
      <c r="F6" s="948"/>
      <c r="G6" s="949"/>
      <c r="H6" s="241"/>
      <c r="I6" s="948"/>
      <c r="J6" s="949"/>
    </row>
    <row r="7" spans="1:10" ht="25.5" customHeight="1" x14ac:dyDescent="0.3">
      <c r="A7" s="918"/>
      <c r="B7" s="944"/>
      <c r="C7" s="944"/>
      <c r="D7" s="920"/>
      <c r="E7" s="240"/>
      <c r="F7" s="948"/>
      <c r="G7" s="949"/>
      <c r="H7" s="241"/>
      <c r="I7" s="948"/>
      <c r="J7" s="949"/>
    </row>
    <row r="8" spans="1:10" ht="25.5" customHeight="1" x14ac:dyDescent="0.3">
      <c r="A8" s="918"/>
      <c r="B8" s="944"/>
      <c r="C8" s="944"/>
      <c r="D8" s="920"/>
      <c r="E8" s="240"/>
      <c r="F8" s="948"/>
      <c r="G8" s="949"/>
      <c r="H8" s="241"/>
      <c r="I8" s="948"/>
      <c r="J8" s="949"/>
    </row>
    <row r="9" spans="1:10" ht="25.5" customHeight="1" thickBot="1" x14ac:dyDescent="0.35">
      <c r="A9" s="945"/>
      <c r="B9" s="946"/>
      <c r="C9" s="946"/>
      <c r="D9" s="947"/>
      <c r="E9" s="242"/>
      <c r="F9" s="939"/>
      <c r="G9" s="940"/>
      <c r="H9" s="242"/>
      <c r="I9" s="939"/>
      <c r="J9" s="940"/>
    </row>
    <row r="10" spans="1:10" ht="13.5" thickBot="1" x14ac:dyDescent="0.35"/>
    <row r="11" spans="1:10" ht="15.75" customHeight="1" x14ac:dyDescent="0.3">
      <c r="A11" s="936" t="s">
        <v>95</v>
      </c>
      <c r="B11" s="937"/>
      <c r="C11" s="937"/>
      <c r="D11" s="937"/>
      <c r="E11" s="937"/>
      <c r="F11" s="936" t="s">
        <v>106</v>
      </c>
      <c r="G11" s="937"/>
      <c r="H11" s="937"/>
      <c r="I11" s="937"/>
      <c r="J11" s="938"/>
    </row>
    <row r="12" spans="1:10" ht="40.5" customHeight="1" thickBot="1" x14ac:dyDescent="0.35">
      <c r="A12" s="941"/>
      <c r="B12" s="942"/>
      <c r="C12" s="942"/>
      <c r="D12" s="942"/>
      <c r="E12" s="942"/>
      <c r="F12" s="941"/>
      <c r="G12" s="942"/>
      <c r="H12" s="942"/>
      <c r="I12" s="942"/>
      <c r="J12" s="943"/>
    </row>
    <row r="13" spans="1:10" ht="15.75" customHeight="1" thickBot="1" x14ac:dyDescent="0.35">
      <c r="J13" s="109"/>
    </row>
    <row r="14" spans="1:10" ht="15.75" customHeight="1" x14ac:dyDescent="0.3">
      <c r="A14" s="936" t="s">
        <v>111</v>
      </c>
      <c r="B14" s="937"/>
      <c r="C14" s="937"/>
      <c r="D14" s="937"/>
      <c r="E14" s="937"/>
      <c r="F14" s="936" t="s">
        <v>72</v>
      </c>
      <c r="G14" s="937"/>
      <c r="H14" s="937"/>
      <c r="I14" s="937"/>
      <c r="J14" s="938"/>
    </row>
    <row r="15" spans="1:10" ht="67.5" customHeight="1" thickBot="1" x14ac:dyDescent="0.35">
      <c r="A15" s="924"/>
      <c r="B15" s="925"/>
      <c r="C15" s="925"/>
      <c r="D15" s="925"/>
      <c r="E15" s="925"/>
      <c r="F15" s="926"/>
      <c r="G15" s="927"/>
      <c r="H15" s="927"/>
      <c r="I15" s="927"/>
      <c r="J15" s="928"/>
    </row>
    <row r="16" spans="1:10" ht="15" customHeight="1" thickBot="1" x14ac:dyDescent="0.35"/>
    <row r="17" spans="1:10" ht="15" customHeight="1" thickBot="1" x14ac:dyDescent="0.35">
      <c r="A17" s="929" t="s">
        <v>96</v>
      </c>
      <c r="B17" s="930"/>
      <c r="C17" s="930"/>
      <c r="D17" s="930"/>
      <c r="E17" s="930"/>
      <c r="F17" s="930"/>
      <c r="G17" s="930"/>
      <c r="H17" s="930"/>
      <c r="I17" s="930"/>
      <c r="J17" s="931"/>
    </row>
    <row r="18" spans="1:10" ht="15" customHeight="1" thickBot="1" x14ac:dyDescent="0.35">
      <c r="A18" s="932"/>
      <c r="B18" s="933"/>
      <c r="C18" s="933"/>
      <c r="D18" s="933"/>
      <c r="E18" s="933"/>
      <c r="F18" s="934"/>
      <c r="G18" s="934"/>
      <c r="H18" s="934"/>
      <c r="I18" s="934"/>
      <c r="J18" s="935"/>
    </row>
    <row r="19" spans="1:10" ht="15" customHeight="1" thickBot="1" x14ac:dyDescent="0.35">
      <c r="F19" s="109"/>
      <c r="G19" s="109"/>
      <c r="H19" s="109"/>
      <c r="I19" s="109"/>
    </row>
    <row r="20" spans="1:10" s="108" customFormat="1" ht="27" customHeight="1" x14ac:dyDescent="0.35">
      <c r="A20" s="239" t="s">
        <v>105</v>
      </c>
      <c r="B20" s="936" t="s">
        <v>102</v>
      </c>
      <c r="C20" s="937"/>
      <c r="D20" s="938"/>
      <c r="E20" s="936"/>
      <c r="F20" s="937"/>
      <c r="G20" s="938"/>
      <c r="H20" s="936"/>
      <c r="I20" s="937"/>
      <c r="J20" s="938"/>
    </row>
    <row r="21" spans="1:10" ht="15" customHeight="1" x14ac:dyDescent="0.3">
      <c r="A21" s="243" t="s">
        <v>97</v>
      </c>
      <c r="B21" s="911"/>
      <c r="C21" s="912"/>
      <c r="D21" s="913"/>
      <c r="E21" s="914"/>
      <c r="F21" s="912"/>
      <c r="G21" s="913"/>
      <c r="H21" s="911"/>
      <c r="I21" s="912"/>
      <c r="J21" s="913"/>
    </row>
    <row r="22" spans="1:10" ht="72.650000000000006" customHeight="1" x14ac:dyDescent="0.3">
      <c r="A22" s="244" t="s">
        <v>235</v>
      </c>
      <c r="B22" s="915"/>
      <c r="C22" s="916"/>
      <c r="D22" s="917"/>
      <c r="E22" s="918"/>
      <c r="F22" s="919"/>
      <c r="G22" s="920"/>
      <c r="H22" s="921"/>
      <c r="I22" s="922"/>
      <c r="J22" s="923"/>
    </row>
    <row r="23" spans="1:10" x14ac:dyDescent="0.3">
      <c r="A23" s="243" t="s">
        <v>98</v>
      </c>
      <c r="B23" s="245"/>
      <c r="C23" s="888"/>
      <c r="D23" s="889"/>
      <c r="E23" s="246"/>
      <c r="F23" s="247"/>
      <c r="G23" s="248"/>
      <c r="H23" s="249"/>
      <c r="I23" s="250"/>
      <c r="J23" s="248"/>
    </row>
    <row r="24" spans="1:10" ht="65.150000000000006" customHeight="1" x14ac:dyDescent="0.3">
      <c r="A24" s="243"/>
      <c r="B24" s="251"/>
      <c r="C24" s="888"/>
      <c r="D24" s="889"/>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890"/>
      <c r="C27" s="891"/>
      <c r="D27" s="892"/>
      <c r="E27" s="893"/>
      <c r="F27" s="891"/>
      <c r="G27" s="892"/>
      <c r="H27" s="890"/>
      <c r="I27" s="894"/>
      <c r="J27" s="895"/>
    </row>
    <row r="28" spans="1:10" ht="88.5" customHeight="1" x14ac:dyDescent="0.3">
      <c r="A28" s="243"/>
      <c r="B28" s="896"/>
      <c r="C28" s="897"/>
      <c r="D28" s="898"/>
      <c r="E28" s="899"/>
      <c r="F28" s="900"/>
      <c r="G28" s="901"/>
      <c r="H28" s="899"/>
      <c r="I28" s="900"/>
      <c r="J28" s="901"/>
    </row>
    <row r="29" spans="1:10" ht="13.5" thickBot="1" x14ac:dyDescent="0.35">
      <c r="A29" s="254"/>
      <c r="B29" s="902"/>
      <c r="C29" s="903"/>
      <c r="D29" s="904"/>
      <c r="E29" s="902"/>
      <c r="F29" s="903"/>
      <c r="G29" s="904"/>
      <c r="H29" s="255"/>
      <c r="I29" s="256"/>
      <c r="J29" s="257"/>
    </row>
    <row r="30" spans="1:10" ht="15" customHeight="1" x14ac:dyDescent="0.3">
      <c r="A30" s="243" t="s">
        <v>99</v>
      </c>
      <c r="B30" s="905"/>
      <c r="C30" s="906"/>
      <c r="D30" s="907"/>
      <c r="E30" s="905"/>
      <c r="F30" s="906"/>
      <c r="G30" s="907"/>
      <c r="H30" s="908"/>
      <c r="I30" s="909"/>
      <c r="J30" s="910"/>
    </row>
    <row r="31" spans="1:10" ht="26.5" thickBot="1" x14ac:dyDescent="0.35">
      <c r="A31" s="254" t="s">
        <v>244</v>
      </c>
      <c r="B31" s="882"/>
      <c r="C31" s="883"/>
      <c r="D31" s="884"/>
      <c r="E31" s="882"/>
      <c r="F31" s="883"/>
      <c r="G31" s="884"/>
      <c r="H31" s="885"/>
      <c r="I31" s="886"/>
      <c r="J31" s="887"/>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957" t="s">
        <v>100</v>
      </c>
      <c r="B1" s="958"/>
      <c r="C1" s="958"/>
      <c r="D1" s="958"/>
      <c r="E1" s="958"/>
      <c r="F1" s="957" t="s">
        <v>101</v>
      </c>
      <c r="G1" s="958"/>
      <c r="H1" s="958"/>
      <c r="I1" s="958"/>
      <c r="J1" s="958"/>
    </row>
    <row r="2" spans="1:20" s="108" customFormat="1" ht="13.5" customHeight="1" thickBot="1" x14ac:dyDescent="0.4">
      <c r="A2" s="959" t="e">
        <f>#REF!</f>
        <v>#REF!</v>
      </c>
      <c r="B2" s="960"/>
      <c r="C2" s="960"/>
      <c r="D2" s="960"/>
      <c r="E2" s="960"/>
      <c r="F2" s="961" t="s">
        <v>94</v>
      </c>
      <c r="G2" s="962"/>
      <c r="H2" s="962"/>
      <c r="I2" s="962"/>
      <c r="J2" s="963"/>
    </row>
    <row r="3" spans="1:20" ht="15.75" customHeight="1" thickBot="1" x14ac:dyDescent="0.4">
      <c r="F3" s="107"/>
      <c r="G3" s="107"/>
      <c r="H3" s="107"/>
      <c r="I3" s="107"/>
      <c r="J3" s="107"/>
    </row>
    <row r="4" spans="1:20" ht="15" customHeight="1" x14ac:dyDescent="0.3">
      <c r="A4" s="957" t="s">
        <v>108</v>
      </c>
      <c r="B4" s="958"/>
      <c r="C4" s="958"/>
      <c r="D4" s="964"/>
      <c r="E4" s="957" t="s">
        <v>77</v>
      </c>
      <c r="F4" s="958"/>
      <c r="G4" s="964"/>
      <c r="H4" s="957" t="s">
        <v>1</v>
      </c>
      <c r="I4" s="958"/>
      <c r="J4" s="964"/>
    </row>
    <row r="5" spans="1:20" ht="29.25" customHeight="1" x14ac:dyDescent="0.3">
      <c r="A5" s="973" t="s">
        <v>126</v>
      </c>
      <c r="B5" s="974"/>
      <c r="C5" s="974"/>
      <c r="D5" s="975"/>
      <c r="E5" s="147" t="s">
        <v>41</v>
      </c>
      <c r="F5" s="965" t="s">
        <v>39</v>
      </c>
      <c r="G5" s="966"/>
      <c r="H5" s="148" t="s">
        <v>127</v>
      </c>
      <c r="I5" s="965" t="s">
        <v>28</v>
      </c>
      <c r="J5" s="966"/>
      <c r="Q5" s="1012"/>
      <c r="R5" s="1012"/>
      <c r="S5" s="2" t="s">
        <v>7</v>
      </c>
    </row>
    <row r="6" spans="1:20" ht="29.25" customHeight="1" x14ac:dyDescent="0.3">
      <c r="A6" s="973"/>
      <c r="B6" s="974"/>
      <c r="C6" s="974"/>
      <c r="D6" s="975"/>
      <c r="E6" s="147" t="s">
        <v>45</v>
      </c>
      <c r="F6" s="965" t="s">
        <v>54</v>
      </c>
      <c r="G6" s="966"/>
      <c r="H6" s="148"/>
      <c r="I6" s="965"/>
      <c r="J6" s="966"/>
      <c r="Q6" s="1012"/>
      <c r="R6" s="1012"/>
      <c r="S6" s="2" t="s">
        <v>7</v>
      </c>
      <c r="T6" s="2" t="s">
        <v>52</v>
      </c>
    </row>
    <row r="7" spans="1:20" ht="29.25" customHeight="1" x14ac:dyDescent="0.3">
      <c r="A7" s="973"/>
      <c r="B7" s="974"/>
      <c r="C7" s="974"/>
      <c r="D7" s="975"/>
      <c r="E7" s="147" t="s">
        <v>46</v>
      </c>
      <c r="F7" s="965" t="s">
        <v>66</v>
      </c>
      <c r="G7" s="966"/>
      <c r="H7" s="148" t="s">
        <v>128</v>
      </c>
      <c r="I7" s="965" t="s">
        <v>49</v>
      </c>
      <c r="J7" s="966"/>
      <c r="Q7" s="1012"/>
      <c r="R7" s="1012"/>
    </row>
    <row r="8" spans="1:20" ht="29.25" customHeight="1" x14ac:dyDescent="0.3">
      <c r="A8" s="973"/>
      <c r="B8" s="974"/>
      <c r="C8" s="974"/>
      <c r="D8" s="975"/>
      <c r="E8" s="147" t="s">
        <v>47</v>
      </c>
      <c r="F8" s="965" t="s">
        <v>55</v>
      </c>
      <c r="G8" s="966"/>
      <c r="H8" s="148" t="s">
        <v>129</v>
      </c>
      <c r="I8" s="965" t="s">
        <v>50</v>
      </c>
      <c r="J8" s="966"/>
      <c r="Q8" s="1012"/>
      <c r="R8" s="1012"/>
    </row>
    <row r="9" spans="1:20" ht="29.25" customHeight="1" x14ac:dyDescent="0.3">
      <c r="A9" s="973"/>
      <c r="B9" s="974"/>
      <c r="C9" s="974"/>
      <c r="D9" s="975"/>
      <c r="E9" s="147" t="s">
        <v>48</v>
      </c>
      <c r="F9" s="965" t="s">
        <v>56</v>
      </c>
      <c r="G9" s="966"/>
      <c r="H9" s="148" t="s">
        <v>130</v>
      </c>
      <c r="I9" s="965" t="s">
        <v>51</v>
      </c>
      <c r="J9" s="966"/>
    </row>
    <row r="10" spans="1:20" ht="29.25" customHeight="1" x14ac:dyDescent="0.3">
      <c r="A10" s="973"/>
      <c r="B10" s="974"/>
      <c r="C10" s="974"/>
      <c r="D10" s="975"/>
      <c r="E10" s="147" t="s">
        <v>53</v>
      </c>
      <c r="F10" s="965" t="s">
        <v>57</v>
      </c>
      <c r="G10" s="966"/>
      <c r="H10" s="148" t="s">
        <v>131</v>
      </c>
      <c r="I10" s="965" t="s">
        <v>60</v>
      </c>
      <c r="J10" s="966"/>
    </row>
    <row r="11" spans="1:20" ht="29.25" customHeight="1" thickBot="1" x14ac:dyDescent="0.35">
      <c r="A11" s="976"/>
      <c r="B11" s="977"/>
      <c r="C11" s="977"/>
      <c r="D11" s="978"/>
      <c r="E11" s="149" t="s">
        <v>59</v>
      </c>
      <c r="F11" s="955" t="s">
        <v>58</v>
      </c>
      <c r="G11" s="956"/>
      <c r="H11" s="149" t="s">
        <v>132</v>
      </c>
      <c r="I11" s="955" t="s">
        <v>61</v>
      </c>
      <c r="J11" s="956"/>
    </row>
    <row r="12" spans="1:20" ht="13.5" thickBot="1" x14ac:dyDescent="0.35">
      <c r="S12" s="2" t="s">
        <v>7</v>
      </c>
      <c r="T12" s="2" t="s">
        <v>62</v>
      </c>
    </row>
    <row r="13" spans="1:20" ht="15.75" customHeight="1" x14ac:dyDescent="0.3">
      <c r="A13" s="957" t="s">
        <v>95</v>
      </c>
      <c r="B13" s="958"/>
      <c r="C13" s="958"/>
      <c r="D13" s="958"/>
      <c r="E13" s="958"/>
      <c r="F13" s="957" t="s">
        <v>106</v>
      </c>
      <c r="G13" s="958"/>
      <c r="H13" s="958"/>
      <c r="I13" s="958"/>
      <c r="J13" s="964"/>
    </row>
    <row r="14" spans="1:20" ht="40.5" customHeight="1" thickBot="1" x14ac:dyDescent="0.35">
      <c r="A14" s="970" t="s">
        <v>133</v>
      </c>
      <c r="B14" s="971"/>
      <c r="C14" s="971"/>
      <c r="D14" s="971"/>
      <c r="E14" s="971"/>
      <c r="F14" s="970" t="s">
        <v>217</v>
      </c>
      <c r="G14" s="971"/>
      <c r="H14" s="971"/>
      <c r="I14" s="971"/>
      <c r="J14" s="972"/>
    </row>
    <row r="15" spans="1:20" ht="15.75" customHeight="1" thickBot="1" x14ac:dyDescent="0.35">
      <c r="J15" s="109"/>
    </row>
    <row r="16" spans="1:20" ht="15.75" customHeight="1" x14ac:dyDescent="0.3">
      <c r="A16" s="957" t="s">
        <v>111</v>
      </c>
      <c r="B16" s="958"/>
      <c r="C16" s="958"/>
      <c r="D16" s="958"/>
      <c r="E16" s="958"/>
      <c r="F16" s="957" t="s">
        <v>72</v>
      </c>
      <c r="G16" s="958"/>
      <c r="H16" s="958"/>
      <c r="I16" s="958"/>
      <c r="J16" s="964"/>
    </row>
    <row r="17" spans="1:10" ht="67.5" customHeight="1" thickBot="1" x14ac:dyDescent="0.35">
      <c r="A17" s="979"/>
      <c r="B17" s="980"/>
      <c r="C17" s="980"/>
      <c r="D17" s="980"/>
      <c r="E17" s="980"/>
      <c r="F17" s="981" t="s">
        <v>256</v>
      </c>
      <c r="G17" s="982"/>
      <c r="H17" s="982"/>
      <c r="I17" s="982"/>
      <c r="J17" s="983"/>
    </row>
    <row r="18" spans="1:10" ht="15" customHeight="1" thickBot="1" x14ac:dyDescent="0.35"/>
    <row r="19" spans="1:10" ht="15" customHeight="1" thickBot="1" x14ac:dyDescent="0.35">
      <c r="A19" s="984" t="s">
        <v>96</v>
      </c>
      <c r="B19" s="985"/>
      <c r="C19" s="985"/>
      <c r="D19" s="985"/>
      <c r="E19" s="985"/>
      <c r="F19" s="985"/>
      <c r="G19" s="985"/>
      <c r="H19" s="985"/>
      <c r="I19" s="985"/>
      <c r="J19" s="986"/>
    </row>
    <row r="20" spans="1:10" ht="15" customHeight="1" thickBot="1" x14ac:dyDescent="0.35">
      <c r="A20" s="987"/>
      <c r="B20" s="988"/>
      <c r="C20" s="988"/>
      <c r="D20" s="988"/>
      <c r="E20" s="988"/>
      <c r="F20" s="989"/>
      <c r="G20" s="989"/>
      <c r="H20" s="989"/>
      <c r="I20" s="989"/>
      <c r="J20" s="990"/>
    </row>
    <row r="21" spans="1:10" ht="15" customHeight="1" thickBot="1" x14ac:dyDescent="0.35">
      <c r="F21" s="109"/>
      <c r="G21" s="109"/>
      <c r="H21" s="109"/>
      <c r="I21" s="109"/>
    </row>
    <row r="22" spans="1:10" s="108" customFormat="1" ht="27" customHeight="1" x14ac:dyDescent="0.35">
      <c r="A22" s="127" t="s">
        <v>105</v>
      </c>
      <c r="B22" s="967" t="s">
        <v>102</v>
      </c>
      <c r="C22" s="968"/>
      <c r="D22" s="969"/>
      <c r="E22" s="967" t="s">
        <v>103</v>
      </c>
      <c r="F22" s="968"/>
      <c r="G22" s="969"/>
      <c r="H22" s="967" t="s">
        <v>104</v>
      </c>
      <c r="I22" s="968"/>
      <c r="J22" s="969"/>
    </row>
    <row r="23" spans="1:10" ht="30" customHeight="1" x14ac:dyDescent="0.3">
      <c r="A23" s="128" t="s">
        <v>97</v>
      </c>
      <c r="B23" s="973" t="s">
        <v>134</v>
      </c>
      <c r="C23" s="974"/>
      <c r="D23" s="975"/>
      <c r="E23" s="997" t="s">
        <v>135</v>
      </c>
      <c r="F23" s="998"/>
      <c r="G23" s="999"/>
      <c r="H23" s="997" t="s">
        <v>136</v>
      </c>
      <c r="I23" s="998"/>
      <c r="J23" s="99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009" t="s">
        <v>262</v>
      </c>
      <c r="C28" s="1010"/>
      <c r="D28" s="1011"/>
      <c r="E28" s="1009" t="s">
        <v>263</v>
      </c>
      <c r="F28" s="1010"/>
      <c r="G28" s="101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000"/>
      <c r="C30" s="1001"/>
      <c r="D30" s="1002"/>
      <c r="E30" s="141"/>
      <c r="F30" s="142"/>
      <c r="G30" s="143"/>
      <c r="H30" s="144"/>
      <c r="I30" s="145"/>
      <c r="J30" s="146"/>
    </row>
    <row r="31" spans="1:10" ht="15" customHeight="1" x14ac:dyDescent="0.3">
      <c r="A31" s="128" t="s">
        <v>99</v>
      </c>
      <c r="B31" s="1003"/>
      <c r="C31" s="1004"/>
      <c r="D31" s="1005"/>
      <c r="E31" s="1003"/>
      <c r="F31" s="1004"/>
      <c r="G31" s="1005"/>
      <c r="H31" s="1006"/>
      <c r="I31" s="1007"/>
      <c r="J31" s="1008"/>
    </row>
    <row r="32" spans="1:10" ht="13.5" thickBot="1" x14ac:dyDescent="0.35">
      <c r="A32" s="140" t="s">
        <v>121</v>
      </c>
      <c r="B32" s="991" t="s">
        <v>122</v>
      </c>
      <c r="C32" s="992"/>
      <c r="D32" s="993"/>
      <c r="E32" s="991" t="s">
        <v>123</v>
      </c>
      <c r="F32" s="992"/>
      <c r="G32" s="993"/>
      <c r="H32" s="994"/>
      <c r="I32" s="995"/>
      <c r="J32" s="99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059" t="s">
        <v>100</v>
      </c>
      <c r="B1" s="1060"/>
      <c r="C1" s="1060"/>
      <c r="D1" s="1060"/>
      <c r="E1" s="1060"/>
      <c r="F1" s="1059" t="s">
        <v>101</v>
      </c>
      <c r="G1" s="1060"/>
      <c r="H1" s="1060"/>
      <c r="I1" s="1060"/>
      <c r="J1" s="1060"/>
    </row>
    <row r="2" spans="1:22" s="108" customFormat="1" ht="13.5" customHeight="1" thickBot="1" x14ac:dyDescent="0.4">
      <c r="A2" s="1087" t="e">
        <f>Programme_PSI!#REF!</f>
        <v>#REF!</v>
      </c>
      <c r="B2" s="1088"/>
      <c r="C2" s="1088"/>
      <c r="D2" s="1088"/>
      <c r="E2" s="1088"/>
      <c r="F2" s="1089" t="s">
        <v>230</v>
      </c>
      <c r="G2" s="1090"/>
      <c r="H2" s="1090"/>
      <c r="I2" s="1090"/>
      <c r="J2" s="1091"/>
    </row>
    <row r="3" spans="1:22" ht="15.75" customHeight="1" thickBot="1" x14ac:dyDescent="0.4">
      <c r="F3" s="107"/>
      <c r="G3" s="107"/>
      <c r="H3" s="107"/>
      <c r="I3" s="107"/>
      <c r="J3" s="107"/>
    </row>
    <row r="4" spans="1:22" ht="15" customHeight="1" x14ac:dyDescent="0.3">
      <c r="A4" s="1059" t="s">
        <v>108</v>
      </c>
      <c r="B4" s="1060"/>
      <c r="C4" s="1060"/>
      <c r="D4" s="1061"/>
      <c r="E4" s="1059" t="s">
        <v>77</v>
      </c>
      <c r="F4" s="1060"/>
      <c r="G4" s="1061"/>
      <c r="H4" s="1059" t="s">
        <v>1</v>
      </c>
      <c r="I4" s="1060"/>
      <c r="J4" s="1061"/>
    </row>
    <row r="5" spans="1:22" ht="29.25" customHeight="1" x14ac:dyDescent="0.3">
      <c r="A5" s="1044"/>
      <c r="B5" s="1045"/>
      <c r="C5" s="1045"/>
      <c r="D5" s="1046"/>
      <c r="E5" s="208"/>
      <c r="F5" s="1085"/>
      <c r="G5" s="1086"/>
      <c r="H5" s="209"/>
      <c r="I5" s="1085"/>
      <c r="J5" s="1086"/>
    </row>
    <row r="6" spans="1:22" ht="29.25" customHeight="1" x14ac:dyDescent="0.3">
      <c r="A6" s="1044"/>
      <c r="B6" s="1045"/>
      <c r="C6" s="1045"/>
      <c r="D6" s="1046"/>
      <c r="E6" s="208" t="s">
        <v>43</v>
      </c>
      <c r="F6" s="1085" t="s">
        <v>14</v>
      </c>
      <c r="G6" s="1086" t="str">
        <f>CONCATENATE(E6,".SF1")</f>
        <v>Res1.C4.SF1</v>
      </c>
      <c r="H6" s="209" t="s">
        <v>42</v>
      </c>
      <c r="I6" s="1085"/>
      <c r="J6" s="1086"/>
    </row>
    <row r="7" spans="1:22" ht="29.25" customHeight="1" x14ac:dyDescent="0.3">
      <c r="A7" s="1044"/>
      <c r="B7" s="1045"/>
      <c r="C7" s="1045"/>
      <c r="D7" s="1046"/>
      <c r="E7" s="208" t="s">
        <v>64</v>
      </c>
      <c r="F7" s="1085" t="s">
        <v>29</v>
      </c>
      <c r="G7" s="1086" t="str">
        <f>CONCATENATE(E7,".SF1")</f>
        <v>Con.C2.SF1</v>
      </c>
      <c r="H7" s="209" t="s">
        <v>21</v>
      </c>
      <c r="I7" s="1085"/>
      <c r="J7" s="1086"/>
    </row>
    <row r="8" spans="1:22" ht="29.25" customHeight="1" x14ac:dyDescent="0.35">
      <c r="A8" s="1044"/>
      <c r="B8" s="1045"/>
      <c r="C8" s="1045"/>
      <c r="D8" s="1046"/>
      <c r="E8" s="208"/>
      <c r="F8" s="1085"/>
      <c r="G8" s="1086"/>
      <c r="H8" s="209"/>
      <c r="I8" s="1085"/>
      <c r="J8" s="1086"/>
      <c r="O8" s="179" t="s">
        <v>67</v>
      </c>
      <c r="P8" s="180"/>
      <c r="Q8" s="181"/>
      <c r="R8" s="180"/>
      <c r="S8" s="181"/>
      <c r="T8" s="182"/>
      <c r="U8" s="183"/>
      <c r="V8" s="183"/>
    </row>
    <row r="9" spans="1:22" ht="29.25" customHeight="1" x14ac:dyDescent="0.35">
      <c r="A9" s="1044"/>
      <c r="B9" s="1045"/>
      <c r="C9" s="1045"/>
      <c r="D9" s="1046"/>
      <c r="E9" s="208"/>
      <c r="F9" s="1085"/>
      <c r="G9" s="1086"/>
      <c r="H9" s="209"/>
      <c r="I9" s="1085"/>
      <c r="J9" s="1086"/>
      <c r="O9" s="184"/>
      <c r="P9" s="185" t="s">
        <v>43</v>
      </c>
      <c r="Q9" s="185" t="s">
        <v>14</v>
      </c>
      <c r="R9" s="185" t="str">
        <f>CONCATENATE(P9,".SF1")</f>
        <v>Res1.C4.SF1</v>
      </c>
      <c r="S9" s="186" t="s">
        <v>42</v>
      </c>
      <c r="T9" s="187"/>
      <c r="U9" s="187" t="s">
        <v>7</v>
      </c>
      <c r="V9" s="188" t="s">
        <v>44</v>
      </c>
    </row>
    <row r="10" spans="1:22" ht="29.25" customHeight="1" x14ac:dyDescent="0.35">
      <c r="A10" s="1044"/>
      <c r="B10" s="1045"/>
      <c r="C10" s="1045"/>
      <c r="D10" s="1046"/>
      <c r="E10" s="208"/>
      <c r="F10" s="1085"/>
      <c r="G10" s="1086"/>
      <c r="H10" s="209"/>
      <c r="I10" s="1085"/>
      <c r="J10" s="1086"/>
      <c r="O10" s="184"/>
      <c r="P10" s="185" t="s">
        <v>64</v>
      </c>
      <c r="Q10" s="185" t="s">
        <v>29</v>
      </c>
      <c r="R10" s="185" t="str">
        <f>CONCATENATE(P10,".SF1")</f>
        <v>Con.C2.SF1</v>
      </c>
      <c r="S10" s="186" t="s">
        <v>21</v>
      </c>
      <c r="T10" s="187"/>
      <c r="U10" s="187" t="s">
        <v>6</v>
      </c>
      <c r="V10" s="188" t="s">
        <v>63</v>
      </c>
    </row>
    <row r="11" spans="1:22" ht="29.25" customHeight="1" thickBot="1" x14ac:dyDescent="0.35">
      <c r="A11" s="1082"/>
      <c r="B11" s="1083"/>
      <c r="C11" s="1083"/>
      <c r="D11" s="1084"/>
      <c r="E11" s="210"/>
      <c r="F11" s="1077"/>
      <c r="G11" s="1078"/>
      <c r="H11" s="210"/>
      <c r="I11" s="1077"/>
      <c r="J11" s="1078"/>
    </row>
    <row r="12" spans="1:22" ht="13.5" thickBot="1" x14ac:dyDescent="0.35"/>
    <row r="13" spans="1:22" ht="15.75" customHeight="1" x14ac:dyDescent="0.3">
      <c r="A13" s="1059" t="s">
        <v>95</v>
      </c>
      <c r="B13" s="1060"/>
      <c r="C13" s="1060"/>
      <c r="D13" s="1060"/>
      <c r="E13" s="1060"/>
      <c r="F13" s="1059" t="s">
        <v>106</v>
      </c>
      <c r="G13" s="1060"/>
      <c r="H13" s="1060"/>
      <c r="I13" s="1060"/>
      <c r="J13" s="1061"/>
    </row>
    <row r="14" spans="1:22" ht="40.5" customHeight="1" thickBot="1" x14ac:dyDescent="0.35">
      <c r="A14" s="1079"/>
      <c r="B14" s="1080"/>
      <c r="C14" s="1080"/>
      <c r="D14" s="1080"/>
      <c r="E14" s="1080"/>
      <c r="F14" s="1079"/>
      <c r="G14" s="1080"/>
      <c r="H14" s="1080"/>
      <c r="I14" s="1080"/>
      <c r="J14" s="1081"/>
    </row>
    <row r="15" spans="1:22" ht="15.75" customHeight="1" thickBot="1" x14ac:dyDescent="0.35">
      <c r="J15" s="109"/>
    </row>
    <row r="16" spans="1:22" ht="15.75" customHeight="1" x14ac:dyDescent="0.3">
      <c r="A16" s="1059" t="s">
        <v>111</v>
      </c>
      <c r="B16" s="1060"/>
      <c r="C16" s="1060"/>
      <c r="D16" s="1060"/>
      <c r="E16" s="1060"/>
      <c r="F16" s="1059" t="s">
        <v>72</v>
      </c>
      <c r="G16" s="1060"/>
      <c r="H16" s="1060"/>
      <c r="I16" s="1060"/>
      <c r="J16" s="1061"/>
    </row>
    <row r="17" spans="1:10" ht="67.5" customHeight="1" thickBot="1" x14ac:dyDescent="0.35">
      <c r="A17" s="1062"/>
      <c r="B17" s="1063"/>
      <c r="C17" s="1063"/>
      <c r="D17" s="1063"/>
      <c r="E17" s="1063"/>
      <c r="F17" s="1064"/>
      <c r="G17" s="1065"/>
      <c r="H17" s="1065"/>
      <c r="I17" s="1065"/>
      <c r="J17" s="1066"/>
    </row>
    <row r="18" spans="1:10" ht="15" customHeight="1" thickBot="1" x14ac:dyDescent="0.35"/>
    <row r="19" spans="1:10" ht="15" customHeight="1" thickBot="1" x14ac:dyDescent="0.35">
      <c r="A19" s="1067" t="s">
        <v>96</v>
      </c>
      <c r="B19" s="1068"/>
      <c r="C19" s="1068"/>
      <c r="D19" s="1068"/>
      <c r="E19" s="1068"/>
      <c r="F19" s="1068"/>
      <c r="G19" s="1068"/>
      <c r="H19" s="1068"/>
      <c r="I19" s="1068"/>
      <c r="J19" s="1069"/>
    </row>
    <row r="20" spans="1:10" ht="15" customHeight="1" thickBot="1" x14ac:dyDescent="0.35">
      <c r="A20" s="1073"/>
      <c r="B20" s="1074"/>
      <c r="C20" s="1074"/>
      <c r="D20" s="1074"/>
      <c r="E20" s="1074"/>
      <c r="F20" s="1075"/>
      <c r="G20" s="1075"/>
      <c r="H20" s="1075"/>
      <c r="I20" s="1075"/>
      <c r="J20" s="1076"/>
    </row>
    <row r="21" spans="1:10" ht="15" customHeight="1" thickBot="1" x14ac:dyDescent="0.35">
      <c r="F21" s="109"/>
      <c r="G21" s="109"/>
      <c r="H21" s="109"/>
      <c r="I21" s="109"/>
    </row>
    <row r="22" spans="1:10" s="108" customFormat="1" ht="27" customHeight="1" x14ac:dyDescent="0.35">
      <c r="A22" s="207" t="s">
        <v>105</v>
      </c>
      <c r="B22" s="1070" t="s">
        <v>102</v>
      </c>
      <c r="C22" s="1071"/>
      <c r="D22" s="1072"/>
      <c r="E22" s="1070" t="s">
        <v>103</v>
      </c>
      <c r="F22" s="1071"/>
      <c r="G22" s="1072"/>
      <c r="H22" s="1070" t="s">
        <v>104</v>
      </c>
      <c r="I22" s="1071"/>
      <c r="J22" s="1072"/>
    </row>
    <row r="23" spans="1:10" ht="30" customHeight="1" x14ac:dyDescent="0.3">
      <c r="A23" s="211" t="s">
        <v>97</v>
      </c>
      <c r="B23" s="1044" t="s">
        <v>221</v>
      </c>
      <c r="C23" s="1045"/>
      <c r="D23" s="1046"/>
      <c r="E23" s="1047" t="s">
        <v>222</v>
      </c>
      <c r="F23" s="1048"/>
      <c r="G23" s="1049"/>
      <c r="H23" s="1047" t="s">
        <v>223</v>
      </c>
      <c r="I23" s="1048"/>
      <c r="J23" s="1049"/>
    </row>
    <row r="24" spans="1:10" x14ac:dyDescent="0.3">
      <c r="A24" s="211" t="s">
        <v>98</v>
      </c>
      <c r="B24" s="1022" t="s">
        <v>219</v>
      </c>
      <c r="C24" s="1023"/>
      <c r="D24" s="1024"/>
      <c r="E24" s="215"/>
      <c r="F24" s="213"/>
      <c r="G24" s="216"/>
      <c r="H24" s="217"/>
      <c r="I24" s="218"/>
      <c r="J24" s="216"/>
    </row>
    <row r="25" spans="1:10" ht="39" customHeight="1" x14ac:dyDescent="0.3">
      <c r="A25" s="211"/>
      <c r="B25" s="212" t="s">
        <v>220</v>
      </c>
      <c r="C25" s="213"/>
      <c r="D25" s="214"/>
      <c r="E25" s="1040" t="s">
        <v>224</v>
      </c>
      <c r="F25" s="1041"/>
      <c r="G25" s="1042"/>
      <c r="H25" s="215"/>
      <c r="I25" s="213"/>
      <c r="J25" s="216"/>
    </row>
    <row r="26" spans="1:10" x14ac:dyDescent="0.3">
      <c r="A26" s="211"/>
      <c r="B26" s="1025" t="s">
        <v>225</v>
      </c>
      <c r="C26" s="1026"/>
      <c r="D26" s="1027"/>
      <c r="E26" s="1028" t="s">
        <v>226</v>
      </c>
      <c r="F26" s="1029"/>
      <c r="G26" s="1030"/>
      <c r="H26" s="1028" t="s">
        <v>227</v>
      </c>
      <c r="I26" s="1029"/>
      <c r="J26" s="1030"/>
    </row>
    <row r="27" spans="1:10" ht="13.5" thickBot="1" x14ac:dyDescent="0.35">
      <c r="A27" s="211"/>
      <c r="B27" s="212"/>
      <c r="C27" s="213"/>
      <c r="D27" s="214"/>
      <c r="E27" s="215"/>
      <c r="F27" s="213"/>
      <c r="G27" s="214"/>
      <c r="H27" s="215"/>
      <c r="I27" s="213"/>
      <c r="J27" s="214"/>
    </row>
    <row r="28" spans="1:10" ht="45" customHeight="1" x14ac:dyDescent="0.3">
      <c r="A28" s="219"/>
      <c r="B28" s="1031" t="s">
        <v>232</v>
      </c>
      <c r="C28" s="1032"/>
      <c r="D28" s="1033"/>
      <c r="E28" s="1043" t="s">
        <v>225</v>
      </c>
      <c r="F28" s="1032"/>
      <c r="G28" s="1033"/>
      <c r="H28" s="1019"/>
      <c r="I28" s="1020"/>
      <c r="J28" s="1021"/>
    </row>
    <row r="29" spans="1:10" ht="14.5" customHeight="1" x14ac:dyDescent="0.3">
      <c r="A29" s="211"/>
      <c r="B29" s="1037" t="s">
        <v>231</v>
      </c>
      <c r="C29" s="1038"/>
      <c r="D29" s="1039"/>
      <c r="E29" s="215"/>
      <c r="F29" s="213"/>
      <c r="G29" s="214"/>
      <c r="H29" s="215"/>
      <c r="I29" s="213"/>
      <c r="J29" s="214"/>
    </row>
    <row r="30" spans="1:10" ht="14.5" customHeight="1" x14ac:dyDescent="0.3">
      <c r="A30" s="211"/>
      <c r="B30" s="1037" t="s">
        <v>228</v>
      </c>
      <c r="C30" s="1038"/>
      <c r="D30" s="1039"/>
      <c r="E30" s="215"/>
      <c r="F30" s="213"/>
      <c r="G30" s="214"/>
      <c r="H30" s="215"/>
      <c r="I30" s="213"/>
      <c r="J30" s="214"/>
    </row>
    <row r="31" spans="1:10" ht="14.5" customHeight="1" x14ac:dyDescent="0.3">
      <c r="A31" s="211"/>
      <c r="B31" s="1034" t="s">
        <v>233</v>
      </c>
      <c r="C31" s="1038"/>
      <c r="D31" s="1039"/>
      <c r="E31" s="215"/>
      <c r="F31" s="213"/>
      <c r="G31" s="214"/>
      <c r="H31" s="215"/>
      <c r="I31" s="213"/>
      <c r="J31" s="214"/>
    </row>
    <row r="32" spans="1:10" ht="26.15" customHeight="1" x14ac:dyDescent="0.3">
      <c r="A32" s="211"/>
      <c r="B32" s="1034" t="s">
        <v>229</v>
      </c>
      <c r="C32" s="1035"/>
      <c r="D32" s="1036"/>
      <c r="E32" s="215"/>
      <c r="F32" s="213"/>
      <c r="G32" s="214"/>
      <c r="H32" s="215"/>
      <c r="I32" s="213"/>
      <c r="J32" s="214"/>
    </row>
    <row r="33" spans="1:10" ht="13.5" thickBot="1" x14ac:dyDescent="0.35">
      <c r="A33" s="220"/>
      <c r="B33" s="1050"/>
      <c r="C33" s="1051"/>
      <c r="D33" s="1052"/>
      <c r="E33" s="224"/>
      <c r="F33" s="225"/>
      <c r="G33" s="226"/>
      <c r="H33" s="221"/>
      <c r="I33" s="222"/>
      <c r="J33" s="223"/>
    </row>
    <row r="34" spans="1:10" ht="15" customHeight="1" x14ac:dyDescent="0.3">
      <c r="A34" s="211" t="s">
        <v>99</v>
      </c>
      <c r="B34" s="1053"/>
      <c r="C34" s="1054"/>
      <c r="D34" s="1055"/>
      <c r="E34" s="1053"/>
      <c r="F34" s="1054"/>
      <c r="G34" s="1055"/>
      <c r="H34" s="1056"/>
      <c r="I34" s="1057"/>
      <c r="J34" s="1058"/>
    </row>
    <row r="35" spans="1:10" ht="13.5" thickBot="1" x14ac:dyDescent="0.35">
      <c r="A35" s="220" t="s">
        <v>121</v>
      </c>
      <c r="B35" s="1013"/>
      <c r="C35" s="1014"/>
      <c r="D35" s="1015"/>
      <c r="E35" s="1013"/>
      <c r="F35" s="1014"/>
      <c r="G35" s="1015"/>
      <c r="H35" s="1016"/>
      <c r="I35" s="1017"/>
      <c r="J35" s="101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092" t="s">
        <v>83</v>
      </c>
      <c r="D1" s="1100"/>
      <c r="E1" s="1100"/>
      <c r="F1" s="1100"/>
      <c r="G1" s="1093"/>
      <c r="H1" s="1092" t="s">
        <v>82</v>
      </c>
      <c r="I1" s="1100"/>
      <c r="J1" s="1093"/>
      <c r="K1" s="1092" t="s">
        <v>84</v>
      </c>
      <c r="L1" s="1100"/>
      <c r="M1" s="1093"/>
      <c r="N1" s="1092" t="s">
        <v>85</v>
      </c>
      <c r="O1" s="1100"/>
      <c r="P1" s="1093"/>
      <c r="Q1" s="106" t="s">
        <v>93</v>
      </c>
      <c r="R1" s="1092" t="s">
        <v>86</v>
      </c>
      <c r="S1" s="1093"/>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101"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102"/>
      <c r="B4" s="76" t="s">
        <v>78</v>
      </c>
      <c r="C4" s="52"/>
      <c r="D4" s="5"/>
      <c r="E4" s="5"/>
      <c r="F4" s="5"/>
      <c r="G4" s="5"/>
      <c r="H4" s="5"/>
      <c r="I4" s="5"/>
      <c r="J4" s="5"/>
      <c r="K4" s="5"/>
      <c r="L4" s="5"/>
      <c r="M4" s="5"/>
      <c r="N4" s="5"/>
      <c r="O4" s="5"/>
      <c r="P4" s="5"/>
      <c r="Q4" s="5"/>
      <c r="R4" s="5"/>
      <c r="S4" s="6"/>
    </row>
    <row r="5" spans="1:19" x14ac:dyDescent="0.3">
      <c r="A5" s="1102"/>
      <c r="B5" s="76" t="s">
        <v>79</v>
      </c>
      <c r="C5" s="52"/>
      <c r="D5" s="5"/>
      <c r="E5" s="5"/>
      <c r="F5" s="5"/>
      <c r="G5" s="5"/>
      <c r="H5" s="5"/>
      <c r="I5" s="5"/>
      <c r="J5" s="5"/>
      <c r="K5" s="5"/>
      <c r="L5" s="5"/>
      <c r="M5" s="5"/>
      <c r="N5" s="5"/>
      <c r="O5" s="5"/>
      <c r="P5" s="5"/>
      <c r="Q5" s="5"/>
      <c r="R5" s="5"/>
      <c r="S5" s="6"/>
    </row>
    <row r="6" spans="1:19" ht="13.5" thickBot="1" x14ac:dyDescent="0.35">
      <c r="A6" s="1103"/>
      <c r="B6" s="77" t="s">
        <v>80</v>
      </c>
      <c r="C6" s="53"/>
      <c r="D6" s="7"/>
      <c r="E6" s="7"/>
      <c r="F6" s="7"/>
      <c r="G6" s="7"/>
      <c r="H6" s="7"/>
      <c r="I6" s="7"/>
      <c r="J6" s="7"/>
      <c r="K6" s="7"/>
      <c r="L6" s="7"/>
      <c r="M6" s="7"/>
      <c r="N6" s="7"/>
      <c r="O6" s="7"/>
      <c r="P6" s="7"/>
      <c r="Q6" s="7"/>
      <c r="R6" s="7"/>
      <c r="S6" s="8"/>
    </row>
    <row r="7" spans="1:19" x14ac:dyDescent="0.3">
      <c r="A7" s="1104" t="e">
        <f>#REF!</f>
        <v>#REF!</v>
      </c>
      <c r="B7" s="78" t="s">
        <v>69</v>
      </c>
      <c r="C7" s="54"/>
      <c r="D7" s="9"/>
      <c r="E7" s="9"/>
      <c r="F7" s="9"/>
      <c r="G7" s="9"/>
      <c r="H7" s="9"/>
      <c r="I7" s="9"/>
      <c r="J7" s="9" t="s">
        <v>81</v>
      </c>
      <c r="K7" s="9"/>
      <c r="L7" s="9" t="s">
        <v>81</v>
      </c>
      <c r="M7" s="9"/>
      <c r="N7" s="9"/>
      <c r="O7" s="9"/>
      <c r="P7" s="9"/>
      <c r="Q7" s="9"/>
      <c r="R7" s="9"/>
      <c r="S7" s="10"/>
    </row>
    <row r="8" spans="1:19" x14ac:dyDescent="0.3">
      <c r="A8" s="1105"/>
      <c r="B8" s="79" t="s">
        <v>78</v>
      </c>
      <c r="C8" s="55"/>
      <c r="D8" s="11"/>
      <c r="E8" s="11"/>
      <c r="F8" s="11"/>
      <c r="G8" s="11"/>
      <c r="H8" s="11"/>
      <c r="I8" s="11"/>
      <c r="J8" s="11"/>
      <c r="K8" s="11"/>
      <c r="L8" s="11"/>
      <c r="M8" s="11"/>
      <c r="N8" s="11"/>
      <c r="O8" s="11"/>
      <c r="P8" s="11"/>
      <c r="Q8" s="11"/>
      <c r="R8" s="11"/>
      <c r="S8" s="12"/>
    </row>
    <row r="9" spans="1:19" x14ac:dyDescent="0.3">
      <c r="A9" s="1105"/>
      <c r="B9" s="79" t="s">
        <v>79</v>
      </c>
      <c r="C9" s="55"/>
      <c r="D9" s="11"/>
      <c r="E9" s="11"/>
      <c r="F9" s="11"/>
      <c r="G9" s="11"/>
      <c r="H9" s="11"/>
      <c r="I9" s="11"/>
      <c r="J9" s="11"/>
      <c r="K9" s="11"/>
      <c r="L9" s="11"/>
      <c r="M9" s="11"/>
      <c r="N9" s="11"/>
      <c r="O9" s="11"/>
      <c r="P9" s="11"/>
      <c r="Q9" s="11"/>
      <c r="R9" s="11"/>
      <c r="S9" s="12"/>
    </row>
    <row r="10" spans="1:19" ht="13.5" thickBot="1" x14ac:dyDescent="0.35">
      <c r="A10" s="1106"/>
      <c r="B10" s="80" t="s">
        <v>80</v>
      </c>
      <c r="C10" s="56"/>
      <c r="D10" s="13"/>
      <c r="E10" s="13"/>
      <c r="F10" s="13"/>
      <c r="G10" s="13"/>
      <c r="H10" s="13"/>
      <c r="I10" s="13"/>
      <c r="J10" s="13"/>
      <c r="K10" s="13"/>
      <c r="L10" s="13"/>
      <c r="M10" s="13"/>
      <c r="N10" s="13"/>
      <c r="O10" s="13"/>
      <c r="P10" s="13"/>
      <c r="Q10" s="13"/>
      <c r="R10" s="13"/>
      <c r="S10" s="14"/>
    </row>
    <row r="11" spans="1:19" x14ac:dyDescent="0.3">
      <c r="A11" s="1107"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108"/>
      <c r="B12" s="82" t="s">
        <v>78</v>
      </c>
      <c r="C12" s="58"/>
      <c r="D12" s="17"/>
      <c r="E12" s="17"/>
      <c r="F12" s="17"/>
      <c r="G12" s="17"/>
      <c r="H12" s="17"/>
      <c r="I12" s="17"/>
      <c r="J12" s="17"/>
      <c r="K12" s="17"/>
      <c r="L12" s="17"/>
      <c r="M12" s="17"/>
      <c r="N12" s="17"/>
      <c r="O12" s="17"/>
      <c r="P12" s="17"/>
      <c r="Q12" s="17"/>
      <c r="R12" s="17"/>
      <c r="S12" s="18"/>
    </row>
    <row r="13" spans="1:19" x14ac:dyDescent="0.3">
      <c r="A13" s="1108"/>
      <c r="B13" s="82" t="s">
        <v>79</v>
      </c>
      <c r="C13" s="58"/>
      <c r="D13" s="17"/>
      <c r="E13" s="17"/>
      <c r="F13" s="17"/>
      <c r="G13" s="17"/>
      <c r="H13" s="17"/>
      <c r="I13" s="17"/>
      <c r="J13" s="17"/>
      <c r="K13" s="17"/>
      <c r="L13" s="17"/>
      <c r="M13" s="17"/>
      <c r="N13" s="17"/>
      <c r="O13" s="17"/>
      <c r="P13" s="17"/>
      <c r="Q13" s="17"/>
      <c r="R13" s="17"/>
      <c r="S13" s="18"/>
    </row>
    <row r="14" spans="1:19" ht="13.5" thickBot="1" x14ac:dyDescent="0.35">
      <c r="A14" s="1109"/>
      <c r="B14" s="83" t="s">
        <v>80</v>
      </c>
      <c r="C14" s="59"/>
      <c r="D14" s="19"/>
      <c r="E14" s="19"/>
      <c r="F14" s="19"/>
      <c r="G14" s="19"/>
      <c r="H14" s="19"/>
      <c r="I14" s="19"/>
      <c r="J14" s="19"/>
      <c r="K14" s="19"/>
      <c r="L14" s="19"/>
      <c r="M14" s="19"/>
      <c r="N14" s="19"/>
      <c r="O14" s="19"/>
      <c r="P14" s="19"/>
      <c r="Q14" s="19"/>
      <c r="R14" s="19"/>
      <c r="S14" s="20"/>
    </row>
    <row r="15" spans="1:19" x14ac:dyDescent="0.3">
      <c r="A15" s="1110"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111"/>
      <c r="B16" s="85" t="s">
        <v>78</v>
      </c>
      <c r="C16" s="61"/>
      <c r="D16" s="23"/>
      <c r="E16" s="23"/>
      <c r="F16" s="23"/>
      <c r="G16" s="23"/>
      <c r="H16" s="23"/>
      <c r="I16" s="23"/>
      <c r="J16" s="23"/>
      <c r="K16" s="23"/>
      <c r="L16" s="23"/>
      <c r="M16" s="23"/>
      <c r="N16" s="23"/>
      <c r="O16" s="23"/>
      <c r="P16" s="23"/>
      <c r="Q16" s="23"/>
      <c r="R16" s="23"/>
      <c r="S16" s="24"/>
    </row>
    <row r="17" spans="1:19" x14ac:dyDescent="0.3">
      <c r="A17" s="1111"/>
      <c r="B17" s="85" t="s">
        <v>79</v>
      </c>
      <c r="C17" s="61"/>
      <c r="D17" s="23"/>
      <c r="E17" s="23"/>
      <c r="F17" s="23"/>
      <c r="G17" s="23"/>
      <c r="H17" s="23"/>
      <c r="I17" s="23"/>
      <c r="J17" s="23"/>
      <c r="K17" s="23"/>
      <c r="L17" s="23"/>
      <c r="M17" s="23"/>
      <c r="N17" s="23"/>
      <c r="O17" s="23"/>
      <c r="P17" s="23"/>
      <c r="Q17" s="23"/>
      <c r="R17" s="23"/>
      <c r="S17" s="24"/>
    </row>
    <row r="18" spans="1:19" ht="13.5" thickBot="1" x14ac:dyDescent="0.35">
      <c r="A18" s="1112"/>
      <c r="B18" s="86" t="s">
        <v>80</v>
      </c>
      <c r="C18" s="62"/>
      <c r="D18" s="25"/>
      <c r="E18" s="25"/>
      <c r="F18" s="25"/>
      <c r="G18" s="25"/>
      <c r="H18" s="25"/>
      <c r="I18" s="25"/>
      <c r="J18" s="25"/>
      <c r="K18" s="25"/>
      <c r="L18" s="25"/>
      <c r="M18" s="25"/>
      <c r="N18" s="25"/>
      <c r="O18" s="25"/>
      <c r="P18" s="25"/>
      <c r="Q18" s="25"/>
      <c r="R18" s="25"/>
      <c r="S18" s="26"/>
    </row>
    <row r="19" spans="1:19" x14ac:dyDescent="0.3">
      <c r="A19" s="1113"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114"/>
      <c r="B20" s="88" t="s">
        <v>78</v>
      </c>
      <c r="C20" s="64"/>
      <c r="D20" s="29"/>
      <c r="E20" s="29"/>
      <c r="F20" s="29"/>
      <c r="G20" s="29"/>
      <c r="H20" s="29"/>
      <c r="I20" s="29"/>
      <c r="J20" s="29"/>
      <c r="K20" s="29"/>
      <c r="L20" s="29"/>
      <c r="M20" s="29"/>
      <c r="N20" s="29"/>
      <c r="O20" s="29"/>
      <c r="P20" s="29"/>
      <c r="Q20" s="29"/>
      <c r="R20" s="29"/>
      <c r="S20" s="30"/>
    </row>
    <row r="21" spans="1:19" x14ac:dyDescent="0.3">
      <c r="A21" s="1114"/>
      <c r="B21" s="88" t="s">
        <v>79</v>
      </c>
      <c r="C21" s="64"/>
      <c r="D21" s="29"/>
      <c r="E21" s="29"/>
      <c r="F21" s="29"/>
      <c r="G21" s="29"/>
      <c r="H21" s="29"/>
      <c r="I21" s="29"/>
      <c r="J21" s="29"/>
      <c r="K21" s="29"/>
      <c r="L21" s="29"/>
      <c r="M21" s="29"/>
      <c r="N21" s="29"/>
      <c r="O21" s="29"/>
      <c r="P21" s="29"/>
      <c r="Q21" s="29"/>
      <c r="R21" s="29"/>
      <c r="S21" s="30"/>
    </row>
    <row r="22" spans="1:19" ht="13.5" thickBot="1" x14ac:dyDescent="0.35">
      <c r="A22" s="1115"/>
      <c r="B22" s="89" t="s">
        <v>80</v>
      </c>
      <c r="C22" s="65"/>
      <c r="D22" s="31"/>
      <c r="E22" s="31"/>
      <c r="F22" s="31"/>
      <c r="G22" s="31"/>
      <c r="H22" s="31"/>
      <c r="I22" s="31"/>
      <c r="J22" s="31"/>
      <c r="K22" s="31"/>
      <c r="L22" s="31"/>
      <c r="M22" s="31"/>
      <c r="N22" s="31"/>
      <c r="O22" s="31"/>
      <c r="P22" s="31"/>
      <c r="Q22" s="31"/>
      <c r="R22" s="31"/>
      <c r="S22" s="32"/>
    </row>
    <row r="23" spans="1:19" x14ac:dyDescent="0.3">
      <c r="A23" s="1116"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117"/>
      <c r="B24" s="91" t="s">
        <v>78</v>
      </c>
      <c r="C24" s="67"/>
      <c r="D24" s="35"/>
      <c r="E24" s="35"/>
      <c r="F24" s="35"/>
      <c r="G24" s="35"/>
      <c r="H24" s="35"/>
      <c r="I24" s="35"/>
      <c r="J24" s="35"/>
      <c r="K24" s="35"/>
      <c r="L24" s="35"/>
      <c r="M24" s="35"/>
      <c r="N24" s="35"/>
      <c r="O24" s="35"/>
      <c r="P24" s="35"/>
      <c r="Q24" s="35"/>
      <c r="R24" s="35"/>
      <c r="S24" s="36"/>
    </row>
    <row r="25" spans="1:19" x14ac:dyDescent="0.3">
      <c r="A25" s="1117"/>
      <c r="B25" s="91" t="s">
        <v>79</v>
      </c>
      <c r="C25" s="67"/>
      <c r="D25" s="35"/>
      <c r="E25" s="35"/>
      <c r="F25" s="35"/>
      <c r="G25" s="35"/>
      <c r="H25" s="35"/>
      <c r="I25" s="35"/>
      <c r="J25" s="35"/>
      <c r="K25" s="35"/>
      <c r="L25" s="35"/>
      <c r="M25" s="35"/>
      <c r="N25" s="35"/>
      <c r="O25" s="35"/>
      <c r="P25" s="35"/>
      <c r="Q25" s="35"/>
      <c r="R25" s="35"/>
      <c r="S25" s="36"/>
    </row>
    <row r="26" spans="1:19" ht="13.5" thickBot="1" x14ac:dyDescent="0.35">
      <c r="A26" s="1118"/>
      <c r="B26" s="92" t="s">
        <v>80</v>
      </c>
      <c r="C26" s="68"/>
      <c r="D26" s="37"/>
      <c r="E26" s="37"/>
      <c r="F26" s="37"/>
      <c r="G26" s="37"/>
      <c r="H26" s="37"/>
      <c r="I26" s="37"/>
      <c r="J26" s="37"/>
      <c r="K26" s="37"/>
      <c r="L26" s="37"/>
      <c r="M26" s="37"/>
      <c r="N26" s="37"/>
      <c r="O26" s="37"/>
      <c r="P26" s="37"/>
      <c r="Q26" s="37"/>
      <c r="R26" s="37"/>
      <c r="S26" s="38"/>
    </row>
    <row r="27" spans="1:19" x14ac:dyDescent="0.3">
      <c r="A27" s="1094"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095"/>
      <c r="B28" s="94" t="s">
        <v>78</v>
      </c>
      <c r="C28" s="70"/>
      <c r="D28" s="41"/>
      <c r="E28" s="41"/>
      <c r="F28" s="41"/>
      <c r="G28" s="41"/>
      <c r="H28" s="41"/>
      <c r="I28" s="41"/>
      <c r="J28" s="41"/>
      <c r="K28" s="41"/>
      <c r="L28" s="41"/>
      <c r="M28" s="41"/>
      <c r="N28" s="41"/>
      <c r="O28" s="41"/>
      <c r="P28" s="41"/>
      <c r="Q28" s="41"/>
      <c r="R28" s="41"/>
      <c r="S28" s="42"/>
    </row>
    <row r="29" spans="1:19" x14ac:dyDescent="0.3">
      <c r="A29" s="1095"/>
      <c r="B29" s="94" t="s">
        <v>79</v>
      </c>
      <c r="C29" s="70"/>
      <c r="D29" s="41"/>
      <c r="E29" s="41"/>
      <c r="F29" s="41"/>
      <c r="G29" s="41"/>
      <c r="H29" s="41"/>
      <c r="I29" s="41"/>
      <c r="J29" s="41"/>
      <c r="K29" s="41"/>
      <c r="L29" s="41"/>
      <c r="M29" s="41"/>
      <c r="N29" s="41"/>
      <c r="O29" s="41"/>
      <c r="P29" s="41"/>
      <c r="Q29" s="41"/>
      <c r="R29" s="41"/>
      <c r="S29" s="42"/>
    </row>
    <row r="30" spans="1:19" ht="13.5" thickBot="1" x14ac:dyDescent="0.35">
      <c r="A30" s="1096"/>
      <c r="B30" s="95" t="s">
        <v>80</v>
      </c>
      <c r="C30" s="71"/>
      <c r="D30" s="43"/>
      <c r="E30" s="43"/>
      <c r="F30" s="43"/>
      <c r="G30" s="43"/>
      <c r="H30" s="43"/>
      <c r="I30" s="43"/>
      <c r="J30" s="43"/>
      <c r="K30" s="43"/>
      <c r="L30" s="43"/>
      <c r="M30" s="43"/>
      <c r="N30" s="43"/>
      <c r="O30" s="43"/>
      <c r="P30" s="43"/>
      <c r="Q30" s="43"/>
      <c r="R30" s="43"/>
      <c r="S30" s="44"/>
    </row>
    <row r="31" spans="1:19" x14ac:dyDescent="0.3">
      <c r="A31" s="1097"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098"/>
      <c r="B32" s="97" t="s">
        <v>78</v>
      </c>
      <c r="C32" s="73"/>
      <c r="D32" s="47"/>
      <c r="E32" s="47"/>
      <c r="F32" s="47"/>
      <c r="G32" s="47"/>
      <c r="H32" s="47"/>
      <c r="I32" s="47"/>
      <c r="J32" s="47"/>
      <c r="K32" s="47"/>
      <c r="L32" s="47"/>
      <c r="M32" s="47"/>
      <c r="N32" s="47"/>
      <c r="O32" s="47"/>
      <c r="P32" s="47"/>
      <c r="Q32" s="47"/>
      <c r="R32" s="47"/>
      <c r="S32" s="48"/>
    </row>
    <row r="33" spans="1:19" x14ac:dyDescent="0.3">
      <c r="A33" s="1098"/>
      <c r="B33" s="97" t="s">
        <v>79</v>
      </c>
      <c r="C33" s="73"/>
      <c r="D33" s="47"/>
      <c r="E33" s="47"/>
      <c r="F33" s="47"/>
      <c r="G33" s="47"/>
      <c r="H33" s="47"/>
      <c r="I33" s="47"/>
      <c r="J33" s="47"/>
      <c r="K33" s="47"/>
      <c r="L33" s="47"/>
      <c r="M33" s="47"/>
      <c r="N33" s="47"/>
      <c r="O33" s="47"/>
      <c r="P33" s="47"/>
      <c r="Q33" s="47"/>
      <c r="R33" s="47"/>
      <c r="S33" s="48"/>
    </row>
    <row r="34" spans="1:19" ht="13.5" thickBot="1" x14ac:dyDescent="0.35">
      <c r="A34" s="1099"/>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119" t="s">
        <v>137</v>
      </c>
      <c r="B1" s="1120" t="s">
        <v>145</v>
      </c>
      <c r="C1" s="1120" t="s">
        <v>140</v>
      </c>
      <c r="D1" s="1" t="s">
        <v>147</v>
      </c>
      <c r="E1" t="s">
        <v>147</v>
      </c>
      <c r="G1" s="1119" t="s">
        <v>138</v>
      </c>
      <c r="H1" s="1120" t="s">
        <v>163</v>
      </c>
      <c r="I1" s="1120" t="s">
        <v>164</v>
      </c>
      <c r="J1" s="1" t="s">
        <v>169</v>
      </c>
      <c r="K1" t="s">
        <v>169</v>
      </c>
      <c r="M1" s="1119" t="s">
        <v>139</v>
      </c>
      <c r="N1" s="1120" t="s">
        <v>184</v>
      </c>
      <c r="O1" s="1120" t="s">
        <v>186</v>
      </c>
      <c r="P1" s="1" t="s">
        <v>191</v>
      </c>
      <c r="Q1" t="s">
        <v>191</v>
      </c>
      <c r="U1" s="157" t="s">
        <v>206</v>
      </c>
      <c r="V1" s="158" t="s">
        <v>207</v>
      </c>
      <c r="W1" s="159" t="s">
        <v>208</v>
      </c>
    </row>
    <row r="2" spans="1:23" x14ac:dyDescent="0.35">
      <c r="A2" s="1119"/>
      <c r="B2" s="1120"/>
      <c r="C2" s="1120"/>
      <c r="D2" s="1" t="s">
        <v>148</v>
      </c>
      <c r="E2" t="s">
        <v>148</v>
      </c>
      <c r="G2" s="1119"/>
      <c r="H2" s="1120"/>
      <c r="I2" s="1120"/>
      <c r="J2" s="1" t="s">
        <v>170</v>
      </c>
      <c r="K2" t="s">
        <v>170</v>
      </c>
      <c r="M2" s="1119"/>
      <c r="N2" s="1120"/>
      <c r="O2" s="1120"/>
      <c r="P2" s="1" t="s">
        <v>192</v>
      </c>
      <c r="Q2" t="s">
        <v>192</v>
      </c>
      <c r="S2" s="1121" t="s">
        <v>209</v>
      </c>
      <c r="T2" s="166" t="s">
        <v>89</v>
      </c>
      <c r="U2" s="160" t="str">
        <f>E1</f>
        <v>T1_1</v>
      </c>
      <c r="V2" s="152" t="str">
        <f>E2</f>
        <v>T1_2</v>
      </c>
      <c r="W2" s="153" t="str">
        <f>E3</f>
        <v>T1_3</v>
      </c>
    </row>
    <row r="3" spans="1:23" x14ac:dyDescent="0.35">
      <c r="A3" s="1119"/>
      <c r="B3" s="1120"/>
      <c r="C3" s="1120"/>
      <c r="D3" s="1" t="s">
        <v>149</v>
      </c>
      <c r="E3" t="s">
        <v>149</v>
      </c>
      <c r="G3" s="1119"/>
      <c r="H3" s="1120"/>
      <c r="I3" s="1120"/>
      <c r="J3" s="1" t="s">
        <v>171</v>
      </c>
      <c r="K3" t="s">
        <v>171</v>
      </c>
      <c r="M3" s="1119"/>
      <c r="N3" s="1120"/>
      <c r="O3" s="1120"/>
      <c r="P3" s="1" t="s">
        <v>193</v>
      </c>
      <c r="Q3" t="s">
        <v>193</v>
      </c>
      <c r="S3" s="1122"/>
      <c r="T3" s="167" t="s">
        <v>210</v>
      </c>
      <c r="U3" s="161" t="str">
        <f>E4</f>
        <v>T3_1</v>
      </c>
      <c r="V3" s="150" t="str">
        <f>E5</f>
        <v>T3_2</v>
      </c>
      <c r="W3" s="154" t="str">
        <f>E6</f>
        <v>T3_3</v>
      </c>
    </row>
    <row r="4" spans="1:23" x14ac:dyDescent="0.35">
      <c r="A4" s="1119"/>
      <c r="B4" s="1120"/>
      <c r="C4" s="1120" t="s">
        <v>141</v>
      </c>
      <c r="D4" s="1" t="s">
        <v>150</v>
      </c>
      <c r="E4" t="s">
        <v>150</v>
      </c>
      <c r="G4" s="1119"/>
      <c r="H4" s="1120"/>
      <c r="I4" s="1120" t="s">
        <v>165</v>
      </c>
      <c r="J4" s="1" t="s">
        <v>172</v>
      </c>
      <c r="K4" t="s">
        <v>172</v>
      </c>
      <c r="M4" s="1119"/>
      <c r="N4" s="1120"/>
      <c r="O4" s="1120" t="s">
        <v>187</v>
      </c>
      <c r="P4" s="1" t="s">
        <v>194</v>
      </c>
      <c r="Q4" t="s">
        <v>194</v>
      </c>
      <c r="S4" s="1122"/>
      <c r="T4" s="167" t="s">
        <v>88</v>
      </c>
      <c r="U4" s="161" t="str">
        <f>E7</f>
        <v>T5_1</v>
      </c>
      <c r="V4" s="150" t="str">
        <f>E8</f>
        <v>T5_2</v>
      </c>
      <c r="W4" s="154" t="str">
        <f>E9</f>
        <v>T5_3</v>
      </c>
    </row>
    <row r="5" spans="1:23" x14ac:dyDescent="0.35">
      <c r="A5" s="1119"/>
      <c r="B5" s="1120"/>
      <c r="C5" s="1120"/>
      <c r="D5" s="1" t="s">
        <v>151</v>
      </c>
      <c r="E5" t="s">
        <v>151</v>
      </c>
      <c r="G5" s="1119"/>
      <c r="H5" s="1120"/>
      <c r="I5" s="1120"/>
      <c r="J5" s="1" t="s">
        <v>173</v>
      </c>
      <c r="K5" t="s">
        <v>173</v>
      </c>
      <c r="M5" s="1119"/>
      <c r="N5" s="1120"/>
      <c r="O5" s="1120"/>
      <c r="P5" s="1" t="s">
        <v>195</v>
      </c>
      <c r="Q5" t="s">
        <v>195</v>
      </c>
      <c r="S5" s="1122"/>
      <c r="T5" s="167" t="s">
        <v>211</v>
      </c>
      <c r="U5" s="161" t="str">
        <f>E10</f>
        <v>T13_1</v>
      </c>
      <c r="V5" s="150" t="str">
        <f>E11</f>
        <v>T13_2</v>
      </c>
      <c r="W5" s="154" t="str">
        <f>E12</f>
        <v>T13_3</v>
      </c>
    </row>
    <row r="6" spans="1:23" ht="15" thickBot="1" x14ac:dyDescent="0.4">
      <c r="A6" s="1119"/>
      <c r="B6" s="1120"/>
      <c r="C6" s="1120"/>
      <c r="D6" s="1" t="s">
        <v>152</v>
      </c>
      <c r="E6" t="s">
        <v>152</v>
      </c>
      <c r="G6" s="1119"/>
      <c r="H6" s="1120"/>
      <c r="I6" s="1120"/>
      <c r="J6" s="1" t="s">
        <v>174</v>
      </c>
      <c r="K6" t="s">
        <v>174</v>
      </c>
      <c r="M6" s="1119"/>
      <c r="N6" s="1120"/>
      <c r="O6" s="1120"/>
      <c r="P6" s="1" t="s">
        <v>196</v>
      </c>
      <c r="Q6" t="s">
        <v>196</v>
      </c>
      <c r="S6" s="1122"/>
      <c r="T6" s="168" t="s">
        <v>212</v>
      </c>
      <c r="U6" s="162" t="str">
        <f>E13</f>
        <v>T15_1</v>
      </c>
      <c r="V6" s="155" t="str">
        <f>E14</f>
        <v>T15_2</v>
      </c>
      <c r="W6" s="156" t="str">
        <f>E15</f>
        <v>T15_3</v>
      </c>
    </row>
    <row r="7" spans="1:23" x14ac:dyDescent="0.35">
      <c r="A7" s="1119"/>
      <c r="B7" s="1120"/>
      <c r="C7" s="1120" t="s">
        <v>142</v>
      </c>
      <c r="D7" s="1" t="s">
        <v>153</v>
      </c>
      <c r="E7" t="s">
        <v>153</v>
      </c>
      <c r="G7" s="1119"/>
      <c r="H7" s="1120"/>
      <c r="I7" s="1120" t="s">
        <v>166</v>
      </c>
      <c r="J7" s="1" t="s">
        <v>175</v>
      </c>
      <c r="K7" t="s">
        <v>175</v>
      </c>
      <c r="M7" s="1119"/>
      <c r="N7" s="1120"/>
      <c r="O7" s="1120" t="s">
        <v>188</v>
      </c>
      <c r="P7" s="1" t="s">
        <v>197</v>
      </c>
      <c r="Q7" t="s">
        <v>197</v>
      </c>
      <c r="S7" s="1122"/>
      <c r="T7" s="172" t="s">
        <v>89</v>
      </c>
      <c r="U7" s="163" t="str">
        <f>K1</f>
        <v>T10_1</v>
      </c>
      <c r="V7" s="164" t="str">
        <f>K2</f>
        <v>T10_2</v>
      </c>
      <c r="W7" s="165" t="str">
        <f>K3</f>
        <v>T10_3</v>
      </c>
    </row>
    <row r="8" spans="1:23" x14ac:dyDescent="0.35">
      <c r="A8" s="1119"/>
      <c r="B8" s="1120"/>
      <c r="C8" s="1120"/>
      <c r="D8" s="1" t="s">
        <v>154</v>
      </c>
      <c r="E8" t="s">
        <v>154</v>
      </c>
      <c r="G8" s="1119"/>
      <c r="H8" s="1120"/>
      <c r="I8" s="1120"/>
      <c r="J8" s="1" t="s">
        <v>176</v>
      </c>
      <c r="K8" t="s">
        <v>176</v>
      </c>
      <c r="M8" s="1119"/>
      <c r="N8" s="1120"/>
      <c r="O8" s="1120"/>
      <c r="P8" s="1" t="s">
        <v>198</v>
      </c>
      <c r="Q8" t="s">
        <v>198</v>
      </c>
      <c r="S8" s="1122"/>
      <c r="T8" s="167" t="s">
        <v>210</v>
      </c>
      <c r="U8" s="161" t="str">
        <f>K4</f>
        <v>T12_1</v>
      </c>
      <c r="V8" s="150" t="str">
        <f>K5</f>
        <v>T12_2</v>
      </c>
      <c r="W8" s="154" t="str">
        <f>K6</f>
        <v>T12_3</v>
      </c>
    </row>
    <row r="9" spans="1:23" x14ac:dyDescent="0.35">
      <c r="A9" s="1119"/>
      <c r="B9" s="1120"/>
      <c r="C9" s="1120"/>
      <c r="D9" s="1" t="s">
        <v>155</v>
      </c>
      <c r="E9" t="s">
        <v>155</v>
      </c>
      <c r="G9" s="1119"/>
      <c r="H9" s="1120"/>
      <c r="I9" s="1120"/>
      <c r="J9" s="1" t="s">
        <v>177</v>
      </c>
      <c r="K9" t="s">
        <v>177</v>
      </c>
      <c r="M9" s="1119"/>
      <c r="N9" s="1120"/>
      <c r="O9" s="1120"/>
      <c r="P9" s="1" t="s">
        <v>199</v>
      </c>
      <c r="Q9" t="s">
        <v>199</v>
      </c>
      <c r="S9" s="1122"/>
      <c r="T9" s="167" t="s">
        <v>88</v>
      </c>
      <c r="U9" s="161" t="str">
        <f>K7</f>
        <v>T14_1</v>
      </c>
      <c r="V9" s="150" t="str">
        <f>K8</f>
        <v>T14_2</v>
      </c>
      <c r="W9" s="154" t="str">
        <f>K9</f>
        <v>T14_3</v>
      </c>
    </row>
    <row r="10" spans="1:23" x14ac:dyDescent="0.35">
      <c r="A10" s="1119"/>
      <c r="B10" s="1120" t="s">
        <v>146</v>
      </c>
      <c r="C10" s="1120" t="s">
        <v>143</v>
      </c>
      <c r="D10" s="1" t="s">
        <v>156</v>
      </c>
      <c r="E10" t="s">
        <v>156</v>
      </c>
      <c r="G10" s="1119"/>
      <c r="H10" s="1120" t="s">
        <v>162</v>
      </c>
      <c r="I10" s="1120" t="s">
        <v>167</v>
      </c>
      <c r="J10" s="1" t="s">
        <v>178</v>
      </c>
      <c r="K10" t="s">
        <v>178</v>
      </c>
      <c r="M10" s="1119"/>
      <c r="N10" s="1120" t="s">
        <v>185</v>
      </c>
      <c r="O10" s="1120" t="s">
        <v>189</v>
      </c>
      <c r="P10" s="1" t="s">
        <v>200</v>
      </c>
      <c r="Q10" t="s">
        <v>200</v>
      </c>
      <c r="S10" s="1122"/>
      <c r="T10" s="167" t="s">
        <v>211</v>
      </c>
      <c r="U10" s="161" t="str">
        <f>K10</f>
        <v>T2_1</v>
      </c>
      <c r="V10" s="150" t="str">
        <f>K11</f>
        <v>T2_2</v>
      </c>
      <c r="W10" s="154" t="str">
        <f>K12</f>
        <v>T2_3</v>
      </c>
    </row>
    <row r="11" spans="1:23" ht="15" thickBot="1" x14ac:dyDescent="0.4">
      <c r="A11" s="1119"/>
      <c r="B11" s="1120"/>
      <c r="C11" s="1120"/>
      <c r="D11" s="1" t="s">
        <v>157</v>
      </c>
      <c r="E11" t="s">
        <v>157</v>
      </c>
      <c r="G11" s="1119"/>
      <c r="H11" s="1120"/>
      <c r="I11" s="1120"/>
      <c r="J11" s="1" t="s">
        <v>179</v>
      </c>
      <c r="K11" t="s">
        <v>179</v>
      </c>
      <c r="M11" s="1119"/>
      <c r="N11" s="1120"/>
      <c r="O11" s="1120"/>
      <c r="P11" s="1" t="s">
        <v>201</v>
      </c>
      <c r="Q11" t="s">
        <v>201</v>
      </c>
      <c r="S11" s="1122"/>
      <c r="T11" s="171" t="s">
        <v>212</v>
      </c>
      <c r="U11" s="169" t="str">
        <f>K13</f>
        <v>T4_1</v>
      </c>
      <c r="V11" s="151" t="str">
        <f>K14</f>
        <v>T4_2</v>
      </c>
      <c r="W11" s="170" t="str">
        <f>K15</f>
        <v>T4_3</v>
      </c>
    </row>
    <row r="12" spans="1:23" x14ac:dyDescent="0.35">
      <c r="A12" s="1119"/>
      <c r="B12" s="1120"/>
      <c r="C12" s="1120"/>
      <c r="D12" s="1" t="s">
        <v>158</v>
      </c>
      <c r="E12" t="s">
        <v>158</v>
      </c>
      <c r="G12" s="1119"/>
      <c r="H12" s="1120"/>
      <c r="I12" s="1120"/>
      <c r="J12" s="1" t="s">
        <v>180</v>
      </c>
      <c r="K12" t="s">
        <v>180</v>
      </c>
      <c r="M12" s="1119"/>
      <c r="N12" s="1120"/>
      <c r="O12" s="1120"/>
      <c r="P12" s="1" t="s">
        <v>202</v>
      </c>
      <c r="Q12" t="s">
        <v>202</v>
      </c>
      <c r="S12" s="1122"/>
      <c r="T12" s="166" t="s">
        <v>89</v>
      </c>
      <c r="U12" s="160" t="str">
        <f>Q1</f>
        <v>T7_1</v>
      </c>
      <c r="V12" s="152" t="str">
        <f>Q2</f>
        <v>T7_2</v>
      </c>
      <c r="W12" s="153" t="str">
        <f>Q3</f>
        <v>T7_3</v>
      </c>
    </row>
    <row r="13" spans="1:23" x14ac:dyDescent="0.35">
      <c r="A13" s="1119"/>
      <c r="B13" s="1120"/>
      <c r="C13" s="1120" t="s">
        <v>144</v>
      </c>
      <c r="D13" s="1" t="s">
        <v>159</v>
      </c>
      <c r="E13" t="s">
        <v>159</v>
      </c>
      <c r="G13" s="1119"/>
      <c r="H13" s="1120"/>
      <c r="I13" s="1120" t="s">
        <v>168</v>
      </c>
      <c r="J13" s="1" t="s">
        <v>181</v>
      </c>
      <c r="K13" t="s">
        <v>181</v>
      </c>
      <c r="M13" s="1119"/>
      <c r="N13" s="1120"/>
      <c r="O13" s="1120" t="s">
        <v>190</v>
      </c>
      <c r="P13" s="1" t="s">
        <v>203</v>
      </c>
      <c r="Q13" t="s">
        <v>203</v>
      </c>
      <c r="S13" s="1122"/>
      <c r="T13" s="167" t="s">
        <v>210</v>
      </c>
      <c r="U13" s="161" t="str">
        <f>Q4</f>
        <v>T9_1</v>
      </c>
      <c r="V13" s="150" t="str">
        <f>Q5</f>
        <v>T9_2</v>
      </c>
      <c r="W13" s="154" t="str">
        <f>Q6</f>
        <v>T9_3</v>
      </c>
    </row>
    <row r="14" spans="1:23" x14ac:dyDescent="0.35">
      <c r="A14" s="1119"/>
      <c r="B14" s="1120"/>
      <c r="C14" s="1120"/>
      <c r="D14" s="1" t="s">
        <v>160</v>
      </c>
      <c r="E14" t="s">
        <v>160</v>
      </c>
      <c r="G14" s="1119"/>
      <c r="H14" s="1120"/>
      <c r="I14" s="1120"/>
      <c r="J14" s="1" t="s">
        <v>182</v>
      </c>
      <c r="K14" t="s">
        <v>182</v>
      </c>
      <c r="M14" s="1119"/>
      <c r="N14" s="1120"/>
      <c r="O14" s="1120"/>
      <c r="P14" s="1" t="s">
        <v>204</v>
      </c>
      <c r="Q14" t="s">
        <v>204</v>
      </c>
      <c r="S14" s="1122"/>
      <c r="T14" s="167" t="s">
        <v>88</v>
      </c>
      <c r="U14" s="161" t="str">
        <f>Q7</f>
        <v>T11_1</v>
      </c>
      <c r="V14" s="150" t="str">
        <f>Q8</f>
        <v>T11_2</v>
      </c>
      <c r="W14" s="154" t="str">
        <f>Q9</f>
        <v>T11_3</v>
      </c>
    </row>
    <row r="15" spans="1:23" x14ac:dyDescent="0.35">
      <c r="A15" s="1119"/>
      <c r="B15" s="1120"/>
      <c r="C15" s="1120"/>
      <c r="D15" s="1" t="s">
        <v>161</v>
      </c>
      <c r="E15" t="s">
        <v>161</v>
      </c>
      <c r="G15" s="1119"/>
      <c r="H15" s="1120"/>
      <c r="I15" s="1120"/>
      <c r="J15" s="1" t="s">
        <v>183</v>
      </c>
      <c r="K15" t="s">
        <v>183</v>
      </c>
      <c r="M15" s="1119"/>
      <c r="N15" s="1120"/>
      <c r="O15" s="1120"/>
      <c r="P15" s="1" t="s">
        <v>205</v>
      </c>
      <c r="Q15" t="s">
        <v>205</v>
      </c>
      <c r="S15" s="1122"/>
      <c r="T15" s="167" t="s">
        <v>211</v>
      </c>
      <c r="U15" s="161" t="str">
        <f>Q10</f>
        <v>T6_1</v>
      </c>
      <c r="V15" s="150" t="str">
        <f>Q11</f>
        <v>T6_2</v>
      </c>
      <c r="W15" s="154" t="str">
        <f>Q12</f>
        <v>T6_3</v>
      </c>
    </row>
    <row r="16" spans="1:23" ht="15" thickBot="1" x14ac:dyDescent="0.4">
      <c r="S16" s="1123"/>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121"/>
      <c r="T19" s="166"/>
      <c r="U19" s="160" t="str">
        <f>W2</f>
        <v>T1_3</v>
      </c>
      <c r="V19" s="152" t="str">
        <f>U2</f>
        <v>T1_1</v>
      </c>
      <c r="W19" s="153" t="str">
        <f>V2</f>
        <v>T1_2</v>
      </c>
    </row>
    <row r="20" spans="19:23" x14ac:dyDescent="0.35">
      <c r="S20" s="1122"/>
      <c r="T20" s="167"/>
      <c r="U20" s="161" t="str">
        <f t="shared" ref="U20:U33" si="0">W3</f>
        <v>T3_3</v>
      </c>
      <c r="V20" s="150" t="str">
        <f t="shared" ref="V20:W33" si="1">U3</f>
        <v>T3_1</v>
      </c>
      <c r="W20" s="154" t="str">
        <f t="shared" si="1"/>
        <v>T3_2</v>
      </c>
    </row>
    <row r="21" spans="19:23" x14ac:dyDescent="0.35">
      <c r="S21" s="1122"/>
      <c r="T21" s="167"/>
      <c r="U21" s="161" t="str">
        <f t="shared" si="0"/>
        <v>T5_3</v>
      </c>
      <c r="V21" s="150" t="str">
        <f t="shared" si="1"/>
        <v>T5_1</v>
      </c>
      <c r="W21" s="154" t="str">
        <f t="shared" si="1"/>
        <v>T5_2</v>
      </c>
    </row>
    <row r="22" spans="19:23" x14ac:dyDescent="0.35">
      <c r="S22" s="1122"/>
      <c r="T22" s="167"/>
      <c r="U22" s="161" t="str">
        <f t="shared" si="0"/>
        <v>T13_3</v>
      </c>
      <c r="V22" s="150" t="str">
        <f t="shared" si="1"/>
        <v>T13_1</v>
      </c>
      <c r="W22" s="154" t="str">
        <f t="shared" si="1"/>
        <v>T13_2</v>
      </c>
    </row>
    <row r="23" spans="19:23" ht="15" thickBot="1" x14ac:dyDescent="0.4">
      <c r="S23" s="1122"/>
      <c r="T23" s="168"/>
      <c r="U23" s="162" t="str">
        <f t="shared" si="0"/>
        <v>T15_3</v>
      </c>
      <c r="V23" s="155" t="str">
        <f t="shared" si="1"/>
        <v>T15_1</v>
      </c>
      <c r="W23" s="156" t="str">
        <f t="shared" si="1"/>
        <v>T15_2</v>
      </c>
    </row>
    <row r="24" spans="19:23" x14ac:dyDescent="0.35">
      <c r="S24" s="1122"/>
      <c r="T24" s="172"/>
      <c r="U24" s="163" t="str">
        <f t="shared" si="0"/>
        <v>T10_3</v>
      </c>
      <c r="V24" s="164" t="str">
        <f t="shared" si="1"/>
        <v>T10_1</v>
      </c>
      <c r="W24" s="165" t="str">
        <f t="shared" si="1"/>
        <v>T10_2</v>
      </c>
    </row>
    <row r="25" spans="19:23" x14ac:dyDescent="0.35">
      <c r="S25" s="1122"/>
      <c r="T25" s="167"/>
      <c r="U25" s="161" t="str">
        <f t="shared" si="0"/>
        <v>T12_3</v>
      </c>
      <c r="V25" s="150" t="str">
        <f t="shared" si="1"/>
        <v>T12_1</v>
      </c>
      <c r="W25" s="154" t="str">
        <f t="shared" si="1"/>
        <v>T12_2</v>
      </c>
    </row>
    <row r="26" spans="19:23" x14ac:dyDescent="0.35">
      <c r="S26" s="1122"/>
      <c r="T26" s="167"/>
      <c r="U26" s="161" t="str">
        <f t="shared" si="0"/>
        <v>T14_3</v>
      </c>
      <c r="V26" s="150" t="str">
        <f t="shared" si="1"/>
        <v>T14_1</v>
      </c>
      <c r="W26" s="154" t="str">
        <f t="shared" si="1"/>
        <v>T14_2</v>
      </c>
    </row>
    <row r="27" spans="19:23" x14ac:dyDescent="0.35">
      <c r="S27" s="1122"/>
      <c r="T27" s="167"/>
      <c r="U27" s="161" t="str">
        <f t="shared" si="0"/>
        <v>T2_3</v>
      </c>
      <c r="V27" s="150" t="str">
        <f t="shared" si="1"/>
        <v>T2_1</v>
      </c>
      <c r="W27" s="154" t="str">
        <f t="shared" si="1"/>
        <v>T2_2</v>
      </c>
    </row>
    <row r="28" spans="19:23" ht="15" thickBot="1" x14ac:dyDescent="0.4">
      <c r="S28" s="1122"/>
      <c r="T28" s="171"/>
      <c r="U28" s="169" t="str">
        <f t="shared" si="0"/>
        <v>T4_3</v>
      </c>
      <c r="V28" s="151" t="str">
        <f t="shared" si="1"/>
        <v>T4_1</v>
      </c>
      <c r="W28" s="170" t="str">
        <f t="shared" si="1"/>
        <v>T4_2</v>
      </c>
    </row>
    <row r="29" spans="19:23" x14ac:dyDescent="0.35">
      <c r="S29" s="1122"/>
      <c r="T29" s="166"/>
      <c r="U29" s="160" t="str">
        <f t="shared" si="0"/>
        <v>T7_3</v>
      </c>
      <c r="V29" s="152" t="str">
        <f t="shared" si="1"/>
        <v>T7_1</v>
      </c>
      <c r="W29" s="153" t="str">
        <f t="shared" si="1"/>
        <v>T7_2</v>
      </c>
    </row>
    <row r="30" spans="19:23" x14ac:dyDescent="0.35">
      <c r="S30" s="1122"/>
      <c r="T30" s="167"/>
      <c r="U30" s="161" t="str">
        <f t="shared" si="0"/>
        <v>T9_3</v>
      </c>
      <c r="V30" s="150" t="str">
        <f t="shared" si="1"/>
        <v>T9_1</v>
      </c>
      <c r="W30" s="154" t="str">
        <f t="shared" si="1"/>
        <v>T9_2</v>
      </c>
    </row>
    <row r="31" spans="19:23" x14ac:dyDescent="0.35">
      <c r="S31" s="1122"/>
      <c r="T31" s="167"/>
      <c r="U31" s="161" t="str">
        <f t="shared" si="0"/>
        <v>T11_3</v>
      </c>
      <c r="V31" s="150" t="str">
        <f t="shared" si="1"/>
        <v>T11_1</v>
      </c>
      <c r="W31" s="154" t="str">
        <f t="shared" si="1"/>
        <v>T11_2</v>
      </c>
    </row>
    <row r="32" spans="19:23" x14ac:dyDescent="0.35">
      <c r="S32" s="1122"/>
      <c r="T32" s="167"/>
      <c r="U32" s="161" t="str">
        <f t="shared" si="0"/>
        <v>T6_3</v>
      </c>
      <c r="V32" s="150" t="str">
        <f t="shared" si="1"/>
        <v>T6_1</v>
      </c>
      <c r="W32" s="154" t="str">
        <f t="shared" si="1"/>
        <v>T6_2</v>
      </c>
    </row>
    <row r="33" spans="19:23" ht="15" thickBot="1" x14ac:dyDescent="0.4">
      <c r="S33" s="1123"/>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121"/>
      <c r="T36" s="166"/>
      <c r="U36" s="160" t="str">
        <f>W19</f>
        <v>T1_2</v>
      </c>
      <c r="V36" s="152" t="str">
        <f t="shared" ref="V36:W50" si="2">U19</f>
        <v>T1_3</v>
      </c>
      <c r="W36" s="153" t="str">
        <f t="shared" si="2"/>
        <v>T1_1</v>
      </c>
    </row>
    <row r="37" spans="19:23" x14ac:dyDescent="0.35">
      <c r="S37" s="1122"/>
      <c r="T37" s="167"/>
      <c r="U37" s="161" t="str">
        <f t="shared" ref="U37:U50" si="3">W20</f>
        <v>T3_2</v>
      </c>
      <c r="V37" s="150" t="str">
        <f t="shared" si="2"/>
        <v>T3_3</v>
      </c>
      <c r="W37" s="154" t="str">
        <f t="shared" si="2"/>
        <v>T3_1</v>
      </c>
    </row>
    <row r="38" spans="19:23" x14ac:dyDescent="0.35">
      <c r="S38" s="1122"/>
      <c r="T38" s="167"/>
      <c r="U38" s="161" t="str">
        <f t="shared" si="3"/>
        <v>T5_2</v>
      </c>
      <c r="V38" s="150" t="str">
        <f t="shared" si="2"/>
        <v>T5_3</v>
      </c>
      <c r="W38" s="154" t="str">
        <f t="shared" si="2"/>
        <v>T5_1</v>
      </c>
    </row>
    <row r="39" spans="19:23" x14ac:dyDescent="0.35">
      <c r="S39" s="1122"/>
      <c r="T39" s="167"/>
      <c r="U39" s="161" t="str">
        <f t="shared" si="3"/>
        <v>T13_2</v>
      </c>
      <c r="V39" s="150" t="str">
        <f t="shared" si="2"/>
        <v>T13_3</v>
      </c>
      <c r="W39" s="154" t="str">
        <f t="shared" si="2"/>
        <v>T13_1</v>
      </c>
    </row>
    <row r="40" spans="19:23" ht="15" thickBot="1" x14ac:dyDescent="0.4">
      <c r="S40" s="1122"/>
      <c r="T40" s="168"/>
      <c r="U40" s="162" t="str">
        <f t="shared" si="3"/>
        <v>T15_2</v>
      </c>
      <c r="V40" s="155" t="str">
        <f t="shared" si="2"/>
        <v>T15_3</v>
      </c>
      <c r="W40" s="156" t="str">
        <f t="shared" si="2"/>
        <v>T15_1</v>
      </c>
    </row>
    <row r="41" spans="19:23" x14ac:dyDescent="0.35">
      <c r="S41" s="1122"/>
      <c r="T41" s="172"/>
      <c r="U41" s="163" t="str">
        <f t="shared" si="3"/>
        <v>T10_2</v>
      </c>
      <c r="V41" s="164" t="str">
        <f t="shared" si="2"/>
        <v>T10_3</v>
      </c>
      <c r="W41" s="165" t="str">
        <f t="shared" si="2"/>
        <v>T10_1</v>
      </c>
    </row>
    <row r="42" spans="19:23" x14ac:dyDescent="0.35">
      <c r="S42" s="1122"/>
      <c r="T42" s="167"/>
      <c r="U42" s="161" t="str">
        <f t="shared" si="3"/>
        <v>T12_2</v>
      </c>
      <c r="V42" s="150" t="str">
        <f t="shared" si="2"/>
        <v>T12_3</v>
      </c>
      <c r="W42" s="154" t="str">
        <f t="shared" si="2"/>
        <v>T12_1</v>
      </c>
    </row>
    <row r="43" spans="19:23" x14ac:dyDescent="0.35">
      <c r="S43" s="1122"/>
      <c r="T43" s="167"/>
      <c r="U43" s="161" t="str">
        <f t="shared" si="3"/>
        <v>T14_2</v>
      </c>
      <c r="V43" s="150" t="str">
        <f t="shared" si="2"/>
        <v>T14_3</v>
      </c>
      <c r="W43" s="154" t="str">
        <f t="shared" si="2"/>
        <v>T14_1</v>
      </c>
    </row>
    <row r="44" spans="19:23" x14ac:dyDescent="0.35">
      <c r="S44" s="1122"/>
      <c r="T44" s="167"/>
      <c r="U44" s="161" t="str">
        <f t="shared" si="3"/>
        <v>T2_2</v>
      </c>
      <c r="V44" s="150" t="str">
        <f t="shared" si="2"/>
        <v>T2_3</v>
      </c>
      <c r="W44" s="154" t="str">
        <f t="shared" si="2"/>
        <v>T2_1</v>
      </c>
    </row>
    <row r="45" spans="19:23" ht="15" thickBot="1" x14ac:dyDescent="0.4">
      <c r="S45" s="1122"/>
      <c r="T45" s="171"/>
      <c r="U45" s="169" t="str">
        <f t="shared" si="3"/>
        <v>T4_2</v>
      </c>
      <c r="V45" s="151" t="str">
        <f t="shared" si="2"/>
        <v>T4_3</v>
      </c>
      <c r="W45" s="170" t="str">
        <f t="shared" si="2"/>
        <v>T4_1</v>
      </c>
    </row>
    <row r="46" spans="19:23" x14ac:dyDescent="0.35">
      <c r="S46" s="1122"/>
      <c r="T46" s="166"/>
      <c r="U46" s="160" t="str">
        <f t="shared" si="3"/>
        <v>T7_2</v>
      </c>
      <c r="V46" s="152" t="str">
        <f t="shared" si="2"/>
        <v>T7_3</v>
      </c>
      <c r="W46" s="153" t="str">
        <f t="shared" si="2"/>
        <v>T7_1</v>
      </c>
    </row>
    <row r="47" spans="19:23" x14ac:dyDescent="0.35">
      <c r="S47" s="1122"/>
      <c r="T47" s="167"/>
      <c r="U47" s="161" t="str">
        <f t="shared" si="3"/>
        <v>T9_2</v>
      </c>
      <c r="V47" s="150" t="str">
        <f t="shared" si="2"/>
        <v>T9_3</v>
      </c>
      <c r="W47" s="154" t="str">
        <f t="shared" si="2"/>
        <v>T9_1</v>
      </c>
    </row>
    <row r="48" spans="19:23" x14ac:dyDescent="0.35">
      <c r="S48" s="1122"/>
      <c r="T48" s="167"/>
      <c r="U48" s="161" t="str">
        <f t="shared" si="3"/>
        <v>T11_2</v>
      </c>
      <c r="V48" s="150" t="str">
        <f t="shared" si="2"/>
        <v>T11_3</v>
      </c>
      <c r="W48" s="154" t="str">
        <f t="shared" si="2"/>
        <v>T11_1</v>
      </c>
    </row>
    <row r="49" spans="19:23" x14ac:dyDescent="0.35">
      <c r="S49" s="1122"/>
      <c r="T49" s="167"/>
      <c r="U49" s="161" t="str">
        <f t="shared" si="3"/>
        <v>T6_2</v>
      </c>
      <c r="V49" s="150" t="str">
        <f t="shared" si="2"/>
        <v>T6_3</v>
      </c>
      <c r="W49" s="154" t="str">
        <f t="shared" si="2"/>
        <v>T6_1</v>
      </c>
    </row>
    <row r="50" spans="19:23" ht="15" thickBot="1" x14ac:dyDescent="0.4">
      <c r="S50" s="1123"/>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792" t="s">
        <v>333</v>
      </c>
      <c r="D8" s="304" t="s">
        <v>6</v>
      </c>
    </row>
    <row r="9" spans="1:4" x14ac:dyDescent="0.35">
      <c r="A9" s="302" t="s">
        <v>334</v>
      </c>
      <c r="B9" s="303" t="s">
        <v>335</v>
      </c>
      <c r="C9" s="793"/>
      <c r="D9" s="304" t="s">
        <v>6</v>
      </c>
    </row>
    <row r="10" spans="1:4" ht="21" x14ac:dyDescent="0.35">
      <c r="A10" s="302" t="s">
        <v>336</v>
      </c>
      <c r="B10" s="303" t="s">
        <v>337</v>
      </c>
      <c r="C10" s="793"/>
      <c r="D10" s="304" t="s">
        <v>6</v>
      </c>
    </row>
    <row r="11" spans="1:4" x14ac:dyDescent="0.35">
      <c r="A11" s="302" t="s">
        <v>338</v>
      </c>
      <c r="B11" s="303" t="s">
        <v>339</v>
      </c>
      <c r="C11" s="794"/>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795" t="s">
        <v>344</v>
      </c>
      <c r="D15" s="315" t="s">
        <v>6</v>
      </c>
    </row>
    <row r="16" spans="1:4" x14ac:dyDescent="0.35">
      <c r="A16" s="313" t="s">
        <v>345</v>
      </c>
      <c r="B16" s="314" t="s">
        <v>346</v>
      </c>
      <c r="C16" s="796"/>
      <c r="D16" s="315" t="s">
        <v>6</v>
      </c>
    </row>
    <row r="17" spans="1:4" x14ac:dyDescent="0.35">
      <c r="A17" s="313" t="s">
        <v>347</v>
      </c>
      <c r="B17" s="314" t="s">
        <v>348</v>
      </c>
      <c r="C17" s="796"/>
      <c r="D17" s="315" t="s">
        <v>6</v>
      </c>
    </row>
    <row r="18" spans="1:4" x14ac:dyDescent="0.35">
      <c r="A18" s="313" t="s">
        <v>349</v>
      </c>
      <c r="B18" s="314" t="s">
        <v>350</v>
      </c>
      <c r="C18" s="797"/>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795" t="s">
        <v>357</v>
      </c>
      <c r="D21" s="315" t="s">
        <v>7</v>
      </c>
    </row>
    <row r="22" spans="1:4" x14ac:dyDescent="0.35">
      <c r="A22" s="313" t="s">
        <v>358</v>
      </c>
      <c r="B22" s="314" t="s">
        <v>359</v>
      </c>
      <c r="C22" s="797"/>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801" t="s">
        <v>450</v>
      </c>
      <c r="D38" s="325" t="s">
        <v>7</v>
      </c>
    </row>
    <row r="39" spans="1:4" ht="21" x14ac:dyDescent="0.35">
      <c r="A39" s="323" t="s">
        <v>451</v>
      </c>
      <c r="B39" s="324" t="s">
        <v>452</v>
      </c>
      <c r="C39" s="802"/>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3"/>
  <sheetViews>
    <sheetView topLeftCell="A10" workbookViewId="0">
      <selection activeCell="K38" sqref="K38"/>
    </sheetView>
  </sheetViews>
  <sheetFormatPr baseColWidth="10" defaultRowHeight="12" x14ac:dyDescent="0.3"/>
  <cols>
    <col min="1" max="10" width="13.90625" style="492" customWidth="1"/>
    <col min="11" max="16384" width="10.90625" style="492"/>
  </cols>
  <sheetData>
    <row r="1" spans="1:12" ht="12.5" thickBot="1" x14ac:dyDescent="0.35">
      <c r="A1" s="668" t="s">
        <v>100</v>
      </c>
      <c r="B1" s="669"/>
      <c r="C1" s="669"/>
      <c r="D1" s="669"/>
      <c r="E1" s="670"/>
      <c r="F1" s="668" t="s">
        <v>101</v>
      </c>
      <c r="G1" s="669"/>
      <c r="H1" s="669"/>
      <c r="I1" s="669"/>
      <c r="J1" s="669"/>
    </row>
    <row r="2" spans="1:12" ht="12.5" thickBot="1" x14ac:dyDescent="0.35">
      <c r="A2" s="671" t="str">
        <f>TRI_Semestre!A1</f>
        <v>Cycle 1 - Modélisation multiphysique des systèmes</v>
      </c>
      <c r="B2" s="672"/>
      <c r="C2" s="672"/>
      <c r="D2" s="672"/>
      <c r="E2" s="672"/>
      <c r="F2" s="673" t="s">
        <v>581</v>
      </c>
      <c r="G2" s="674"/>
      <c r="H2" s="674"/>
      <c r="I2" s="674"/>
      <c r="J2" s="675"/>
    </row>
    <row r="3" spans="1:12" ht="12.5" thickBot="1" x14ac:dyDescent="0.35">
      <c r="F3" s="493"/>
      <c r="G3" s="493"/>
      <c r="H3" s="493"/>
      <c r="I3" s="493"/>
      <c r="J3" s="493"/>
    </row>
    <row r="4" spans="1:12" x14ac:dyDescent="0.3">
      <c r="A4" s="668" t="s">
        <v>108</v>
      </c>
      <c r="B4" s="669"/>
      <c r="C4" s="693" t="s">
        <v>77</v>
      </c>
      <c r="D4" s="693"/>
      <c r="E4" s="693"/>
      <c r="F4" s="693" t="s">
        <v>1</v>
      </c>
      <c r="G4" s="693"/>
      <c r="H4" s="693"/>
      <c r="I4" s="693"/>
      <c r="J4" s="694"/>
    </row>
    <row r="5" spans="1:12" s="507" customFormat="1" ht="38.5" customHeight="1" x14ac:dyDescent="0.3">
      <c r="A5" s="625" t="s">
        <v>577</v>
      </c>
      <c r="B5" s="625"/>
      <c r="C5" s="625" t="str">
        <f>TRI_Semestre!C3</f>
        <v>A3-05 - Caractériser un constituant de la chaine de puissance.</v>
      </c>
      <c r="D5" s="625"/>
      <c r="E5" s="625"/>
      <c r="F5" s="625" t="str">
        <f>VLOOKUP(C5,PCSI_PSI!$P$2:$Q$93,2)</f>
        <v>Alimentation d'énergie.
Association de préactionneurs et d’actionneurs : caractéristiques, réversibilité, domaines d'application.
Transmetteurs de puissance : caractéristiques, réversibilité, domaines d'application.</v>
      </c>
      <c r="G5" s="625"/>
      <c r="H5" s="625"/>
      <c r="I5" s="625"/>
      <c r="J5" s="625"/>
    </row>
    <row r="6" spans="1:12" ht="23" customHeight="1" x14ac:dyDescent="0.3">
      <c r="A6" s="625" t="s">
        <v>578</v>
      </c>
      <c r="B6" s="625"/>
      <c r="C6" s="625" t="str">
        <f>TRI_Semestre!C4</f>
        <v>B2-02 - Compléter un modèle multiphysique.</v>
      </c>
      <c r="D6" s="625"/>
      <c r="E6" s="625"/>
      <c r="F6" s="624" t="str">
        <f>VLOOKUP(C6,PCSI_PSI!$P$2:$Q$93,2)</f>
        <v>Paramètres d'un modèle.
Grandeurs flux et effort.
Sources parfaites.</v>
      </c>
      <c r="G6" s="624"/>
      <c r="H6" s="624"/>
      <c r="I6" s="624"/>
      <c r="J6" s="624"/>
    </row>
    <row r="7" spans="1:12" ht="23" customHeight="1" x14ac:dyDescent="0.3">
      <c r="A7" s="625" t="s">
        <v>578</v>
      </c>
      <c r="B7" s="625"/>
      <c r="C7" s="625" t="str">
        <f>TRI_Semestre!C5</f>
        <v>B2-03 - Associer un modèle aux composants des chaines fonctionnelles.</v>
      </c>
      <c r="D7" s="625"/>
      <c r="E7" s="625"/>
      <c r="F7" s="624"/>
      <c r="G7" s="624"/>
      <c r="H7" s="624"/>
      <c r="I7" s="624"/>
      <c r="J7" s="624"/>
    </row>
    <row r="8" spans="1:12" ht="24.5" customHeight="1" x14ac:dyDescent="0.3">
      <c r="A8" s="625" t="s">
        <v>578</v>
      </c>
      <c r="B8" s="625"/>
      <c r="C8" s="625" t="str">
        <f>TRI_Semestre!C6</f>
        <v>B2-08 - Simplifier un modèle.</v>
      </c>
      <c r="D8" s="625"/>
      <c r="E8" s="625"/>
      <c r="F8" s="625" t="str">
        <f>VLOOKUP(C8,PCSI_PSI!$P$2:$Q$93,2)</f>
        <v>Linéarisation d'un modèle autour d'un point de fonctionnement.
Pôles dominants et réduction de l’ordre du modèle :  principe,  justification, limites.</v>
      </c>
      <c r="G8" s="625"/>
      <c r="H8" s="625"/>
      <c r="I8" s="625"/>
      <c r="J8" s="625"/>
    </row>
    <row r="9" spans="1:12" ht="64" customHeight="1" x14ac:dyDescent="0.3">
      <c r="A9" s="624" t="s">
        <v>606</v>
      </c>
      <c r="B9" s="624"/>
      <c r="C9" s="624" t="s">
        <v>605</v>
      </c>
      <c r="D9" s="624"/>
      <c r="E9" s="624"/>
      <c r="F9" s="62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25"/>
      <c r="H9" s="625"/>
      <c r="I9" s="625"/>
      <c r="J9" s="625"/>
      <c r="K9" s="531" t="s">
        <v>608</v>
      </c>
    </row>
    <row r="10" spans="1:12" ht="12.5" thickBot="1" x14ac:dyDescent="0.35"/>
    <row r="11" spans="1:12" x14ac:dyDescent="0.3">
      <c r="A11" s="668" t="s">
        <v>95</v>
      </c>
      <c r="B11" s="669"/>
      <c r="C11" s="669"/>
      <c r="D11" s="669"/>
      <c r="E11" s="669"/>
      <c r="F11" s="668" t="s">
        <v>106</v>
      </c>
      <c r="G11" s="669"/>
      <c r="H11" s="669"/>
      <c r="I11" s="669"/>
      <c r="J11" s="670"/>
    </row>
    <row r="12" spans="1:12" ht="58" customHeight="1" thickBot="1" x14ac:dyDescent="0.35">
      <c r="A12" s="679" t="s">
        <v>586</v>
      </c>
      <c r="B12" s="680"/>
      <c r="C12" s="680"/>
      <c r="D12" s="680"/>
      <c r="E12" s="680"/>
      <c r="F12" s="681" t="s">
        <v>587</v>
      </c>
      <c r="G12" s="680"/>
      <c r="H12" s="680"/>
      <c r="I12" s="680"/>
      <c r="J12" s="682"/>
      <c r="L12" s="509" t="s">
        <v>583</v>
      </c>
    </row>
    <row r="13" spans="1:12" ht="12.5" thickBot="1" x14ac:dyDescent="0.35">
      <c r="J13" s="493"/>
    </row>
    <row r="14" spans="1:12" x14ac:dyDescent="0.3">
      <c r="A14" s="668" t="s">
        <v>111</v>
      </c>
      <c r="B14" s="669"/>
      <c r="C14" s="669"/>
      <c r="D14" s="669"/>
      <c r="E14" s="669"/>
      <c r="F14" s="668" t="s">
        <v>72</v>
      </c>
      <c r="G14" s="669"/>
      <c r="H14" s="669"/>
      <c r="I14" s="669"/>
      <c r="J14" s="670"/>
    </row>
    <row r="15" spans="1:12" ht="12.5" thickBot="1" x14ac:dyDescent="0.35">
      <c r="A15" s="683"/>
      <c r="B15" s="684"/>
      <c r="C15" s="684"/>
      <c r="D15" s="684"/>
      <c r="E15" s="684"/>
      <c r="F15" s="685"/>
      <c r="G15" s="686"/>
      <c r="H15" s="686"/>
      <c r="I15" s="686"/>
      <c r="J15" s="687"/>
    </row>
    <row r="16" spans="1:12" ht="12.5" thickBot="1" x14ac:dyDescent="0.35"/>
    <row r="17" spans="1:10" ht="12.5" thickBot="1" x14ac:dyDescent="0.35">
      <c r="A17" s="668" t="s">
        <v>96</v>
      </c>
      <c r="B17" s="669"/>
      <c r="C17" s="669"/>
      <c r="D17" s="669"/>
      <c r="E17" s="669"/>
      <c r="F17" s="669"/>
      <c r="G17" s="669"/>
      <c r="H17" s="669"/>
      <c r="I17" s="669"/>
      <c r="J17" s="670"/>
    </row>
    <row r="18" spans="1:10" x14ac:dyDescent="0.3">
      <c r="A18" s="641" t="s">
        <v>598</v>
      </c>
      <c r="B18" s="642"/>
      <c r="C18" s="642"/>
      <c r="D18" s="642"/>
      <c r="E18" s="642"/>
      <c r="F18" s="642" t="s">
        <v>599</v>
      </c>
      <c r="G18" s="642"/>
      <c r="H18" s="642"/>
      <c r="I18" s="642"/>
      <c r="J18" s="643"/>
    </row>
    <row r="19" spans="1:10" s="526" customFormat="1" x14ac:dyDescent="0.3">
      <c r="A19" s="644" t="s">
        <v>600</v>
      </c>
      <c r="B19" s="645"/>
      <c r="C19" s="645"/>
      <c r="D19" s="645"/>
      <c r="E19" s="645"/>
      <c r="F19" s="633" t="s">
        <v>597</v>
      </c>
      <c r="G19" s="633"/>
      <c r="H19" s="633"/>
      <c r="I19" s="633"/>
      <c r="J19" s="634"/>
    </row>
    <row r="20" spans="1:10" x14ac:dyDescent="0.3">
      <c r="A20" s="632" t="s">
        <v>601</v>
      </c>
      <c r="B20" s="633"/>
      <c r="C20" s="633"/>
      <c r="D20" s="633"/>
      <c r="E20" s="633"/>
      <c r="F20" s="633" t="s">
        <v>602</v>
      </c>
      <c r="G20" s="633"/>
      <c r="H20" s="633"/>
      <c r="I20" s="633"/>
      <c r="J20" s="634"/>
    </row>
    <row r="21" spans="1:10" ht="15" customHeight="1" thickBot="1" x14ac:dyDescent="0.35">
      <c r="A21" s="688" t="s">
        <v>603</v>
      </c>
      <c r="B21" s="689"/>
      <c r="C21" s="689"/>
      <c r="D21" s="689"/>
      <c r="E21" s="689"/>
      <c r="F21" s="690"/>
      <c r="G21" s="691"/>
      <c r="H21" s="691"/>
      <c r="I21" s="691"/>
      <c r="J21" s="692"/>
    </row>
    <row r="22" spans="1:10" ht="12.5" thickBot="1" x14ac:dyDescent="0.35">
      <c r="F22" s="493"/>
      <c r="G22" s="493"/>
      <c r="H22" s="493"/>
      <c r="I22" s="493"/>
    </row>
    <row r="23" spans="1:10" ht="24" x14ac:dyDescent="0.3">
      <c r="A23" s="494" t="s">
        <v>105</v>
      </c>
      <c r="B23" s="676" t="s">
        <v>102</v>
      </c>
      <c r="C23" s="677"/>
      <c r="D23" s="678"/>
      <c r="E23" s="676" t="s">
        <v>103</v>
      </c>
      <c r="F23" s="677"/>
      <c r="G23" s="678"/>
      <c r="H23" s="676" t="s">
        <v>104</v>
      </c>
      <c r="I23" s="677"/>
      <c r="J23" s="678"/>
    </row>
    <row r="24" spans="1:10" ht="32.5" customHeight="1" x14ac:dyDescent="0.3">
      <c r="A24" s="508" t="s">
        <v>97</v>
      </c>
      <c r="B24" s="635" t="s">
        <v>582</v>
      </c>
      <c r="C24" s="636"/>
      <c r="D24" s="637"/>
      <c r="E24" s="635" t="s">
        <v>584</v>
      </c>
      <c r="F24" s="638"/>
      <c r="G24" s="639"/>
      <c r="H24" s="640" t="s">
        <v>585</v>
      </c>
      <c r="I24" s="638"/>
      <c r="J24" s="639"/>
    </row>
    <row r="25" spans="1:10" ht="39.5" customHeight="1" x14ac:dyDescent="0.3">
      <c r="A25" s="508" t="s">
        <v>235</v>
      </c>
      <c r="B25" s="626" t="s">
        <v>588</v>
      </c>
      <c r="C25" s="627"/>
      <c r="D25" s="628"/>
      <c r="E25" s="623" t="s">
        <v>612</v>
      </c>
      <c r="F25" s="624"/>
      <c r="G25" s="629"/>
      <c r="H25" s="623" t="s">
        <v>614</v>
      </c>
      <c r="I25" s="630"/>
      <c r="J25" s="631"/>
    </row>
    <row r="26" spans="1:10" ht="120" x14ac:dyDescent="0.3">
      <c r="A26" s="508"/>
      <c r="B26" s="533" t="s">
        <v>609</v>
      </c>
      <c r="C26" s="534" t="s">
        <v>610</v>
      </c>
      <c r="D26" s="532" t="s">
        <v>611</v>
      </c>
      <c r="E26" s="623" t="s">
        <v>613</v>
      </c>
      <c r="F26" s="624"/>
      <c r="G26" s="527"/>
      <c r="H26" s="623" t="s">
        <v>615</v>
      </c>
      <c r="I26" s="624"/>
      <c r="J26" s="528"/>
    </row>
    <row r="27" spans="1:10" x14ac:dyDescent="0.3">
      <c r="A27" s="508" t="s">
        <v>98</v>
      </c>
      <c r="B27" s="496"/>
      <c r="C27" s="652"/>
      <c r="D27" s="629"/>
      <c r="E27" s="497"/>
      <c r="F27" s="482"/>
      <c r="G27" s="498"/>
      <c r="H27" s="499"/>
      <c r="I27" s="500"/>
      <c r="J27" s="498"/>
    </row>
    <row r="28" spans="1:10" ht="12.5" thickBot="1" x14ac:dyDescent="0.35">
      <c r="A28" s="508"/>
      <c r="B28" s="501"/>
      <c r="C28" s="482"/>
      <c r="D28" s="483"/>
      <c r="E28" s="497"/>
      <c r="F28" s="482"/>
      <c r="G28" s="483"/>
      <c r="H28" s="497"/>
      <c r="I28" s="482"/>
      <c r="J28" s="483"/>
    </row>
    <row r="29" spans="1:10" ht="28" customHeight="1" x14ac:dyDescent="0.3">
      <c r="A29" s="620" t="s">
        <v>616</v>
      </c>
      <c r="B29" s="653" t="s">
        <v>617</v>
      </c>
      <c r="C29" s="654"/>
      <c r="D29" s="655"/>
      <c r="E29" s="654" t="s">
        <v>619</v>
      </c>
      <c r="F29" s="654"/>
      <c r="G29" s="654"/>
      <c r="H29" s="654" t="s">
        <v>620</v>
      </c>
      <c r="I29" s="654"/>
      <c r="J29" s="655"/>
    </row>
    <row r="30" spans="1:10" ht="34" customHeight="1" x14ac:dyDescent="0.3">
      <c r="A30" s="621"/>
      <c r="B30" s="656" t="s">
        <v>618</v>
      </c>
      <c r="C30" s="657"/>
      <c r="D30" s="658"/>
      <c r="E30" s="1125" t="s">
        <v>624</v>
      </c>
      <c r="F30" s="1124"/>
      <c r="G30" s="1124"/>
      <c r="H30" s="538"/>
      <c r="I30" s="538"/>
      <c r="J30" s="539"/>
    </row>
    <row r="31" spans="1:10" ht="34" customHeight="1" thickBot="1" x14ac:dyDescent="0.35">
      <c r="A31" s="622"/>
      <c r="B31" s="540"/>
      <c r="C31" s="541"/>
      <c r="D31" s="542"/>
      <c r="E31" s="541"/>
      <c r="F31" s="541"/>
      <c r="G31" s="541"/>
      <c r="H31" s="541"/>
      <c r="I31" s="541"/>
      <c r="J31" s="542"/>
    </row>
    <row r="32" spans="1:10" ht="25" customHeight="1" x14ac:dyDescent="0.3">
      <c r="A32" s="495" t="s">
        <v>99</v>
      </c>
      <c r="B32" s="659"/>
      <c r="C32" s="660"/>
      <c r="D32" s="661"/>
      <c r="E32" s="662"/>
      <c r="F32" s="663"/>
      <c r="G32" s="664"/>
      <c r="H32" s="665"/>
      <c r="I32" s="666"/>
      <c r="J32" s="667"/>
    </row>
    <row r="33" spans="1:10" ht="25" customHeight="1" thickBot="1" x14ac:dyDescent="0.35">
      <c r="A33" s="502" t="s">
        <v>244</v>
      </c>
      <c r="B33" s="646"/>
      <c r="C33" s="647"/>
      <c r="D33" s="648"/>
      <c r="E33" s="646"/>
      <c r="F33" s="647"/>
      <c r="G33" s="648"/>
      <c r="H33" s="649"/>
      <c r="I33" s="650"/>
      <c r="J33" s="651"/>
    </row>
  </sheetData>
  <mergeCells count="62">
    <mergeCell ref="E30:G30"/>
    <mergeCell ref="A21:E21"/>
    <mergeCell ref="F21:J21"/>
    <mergeCell ref="A4:B4"/>
    <mergeCell ref="C4:E4"/>
    <mergeCell ref="F4:J4"/>
    <mergeCell ref="A5:B5"/>
    <mergeCell ref="C5:E5"/>
    <mergeCell ref="F5:J5"/>
    <mergeCell ref="A6:B6"/>
    <mergeCell ref="A7:B7"/>
    <mergeCell ref="A8:B8"/>
    <mergeCell ref="C6:E6"/>
    <mergeCell ref="C7:E7"/>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19:E19"/>
    <mergeCell ref="A9:B9"/>
    <mergeCell ref="C9:E9"/>
    <mergeCell ref="F9:J9"/>
    <mergeCell ref="B33:D33"/>
    <mergeCell ref="E33:G33"/>
    <mergeCell ref="H33:J33"/>
    <mergeCell ref="C27:D27"/>
    <mergeCell ref="B29:D29"/>
    <mergeCell ref="E29:G29"/>
    <mergeCell ref="H29:J29"/>
    <mergeCell ref="B30:D30"/>
    <mergeCell ref="B32:D32"/>
    <mergeCell ref="E32:G32"/>
    <mergeCell ref="H32:J32"/>
    <mergeCell ref="F19:J19"/>
    <mergeCell ref="A29:A31"/>
    <mergeCell ref="E26:F26"/>
    <mergeCell ref="H26:I26"/>
    <mergeCell ref="F6:J7"/>
    <mergeCell ref="F8:J8"/>
    <mergeCell ref="C8:E8"/>
    <mergeCell ref="B25:D25"/>
    <mergeCell ref="E25:G25"/>
    <mergeCell ref="H25:J25"/>
    <mergeCell ref="A20:E20"/>
    <mergeCell ref="F20:J20"/>
    <mergeCell ref="B24:D24"/>
    <mergeCell ref="E24:G24"/>
    <mergeCell ref="H24:J24"/>
    <mergeCell ref="A18:E18"/>
    <mergeCell ref="F18:J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9"/>
  <sheetViews>
    <sheetView topLeftCell="A9" zoomScale="60" zoomScaleNormal="60" workbookViewId="0">
      <selection activeCell="A30" sqref="A30"/>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698" t="s">
        <v>100</v>
      </c>
      <c r="B1" s="699"/>
      <c r="C1" s="699"/>
      <c r="D1" s="699"/>
      <c r="E1" s="700"/>
      <c r="F1" s="699" t="s">
        <v>101</v>
      </c>
      <c r="G1" s="699"/>
      <c r="H1" s="699"/>
      <c r="I1" s="699"/>
      <c r="J1" s="700"/>
    </row>
    <row r="2" spans="1:12" ht="24.5" customHeight="1" thickBot="1" x14ac:dyDescent="0.35">
      <c r="A2" s="701" t="str">
        <f>TRI_Semestre!A9</f>
        <v>Cycle 2 - Modélisation les systèmes mécaniques dans le but de choisir les actionneurs</v>
      </c>
      <c r="B2" s="702"/>
      <c r="C2" s="702"/>
      <c r="D2" s="702"/>
      <c r="E2" s="703"/>
      <c r="F2" s="704" t="s">
        <v>595</v>
      </c>
      <c r="G2" s="704"/>
      <c r="H2" s="704"/>
      <c r="I2" s="704"/>
      <c r="J2" s="705"/>
    </row>
    <row r="3" spans="1:12" ht="12.5" thickBot="1" x14ac:dyDescent="0.35">
      <c r="F3" s="493"/>
      <c r="G3" s="493"/>
      <c r="H3" s="493"/>
      <c r="I3" s="493"/>
      <c r="J3" s="493"/>
    </row>
    <row r="4" spans="1:12" ht="12.5" thickBot="1" x14ac:dyDescent="0.35">
      <c r="A4" s="698" t="s">
        <v>108</v>
      </c>
      <c r="B4" s="699"/>
      <c r="C4" s="699" t="s">
        <v>77</v>
      </c>
      <c r="D4" s="699"/>
      <c r="E4" s="699"/>
      <c r="F4" s="706" t="s">
        <v>1</v>
      </c>
      <c r="G4" s="706"/>
      <c r="H4" s="706"/>
      <c r="I4" s="706"/>
      <c r="J4" s="707"/>
    </row>
    <row r="5" spans="1:12" s="507" customFormat="1" ht="23.5" customHeight="1" x14ac:dyDescent="0.3">
      <c r="A5" s="708" t="s">
        <v>578</v>
      </c>
      <c r="B5" s="709"/>
      <c r="C5" s="709" t="str">
        <f>TRI_Semestre!C11</f>
        <v>B2-10 - Déterminer les caractéristiques d'un solide ou d'un ensemble de solides indéformables.</v>
      </c>
      <c r="D5" s="709"/>
      <c r="E5" s="709"/>
      <c r="F5" s="709" t="str">
        <f>VLOOKUP(C5,PCSI_PSI!$P$2:$Q$93,2)</f>
        <v>Solide indéformable : définition, repère, équivalence solide/repère, volume et masse; centre d'inertie, matrice d'inertie.</v>
      </c>
      <c r="G5" s="709"/>
      <c r="H5" s="709"/>
      <c r="I5" s="709"/>
      <c r="J5" s="710"/>
    </row>
    <row r="6" spans="1:12" ht="35.5" customHeight="1" x14ac:dyDescent="0.3">
      <c r="A6" s="711" t="s">
        <v>578</v>
      </c>
      <c r="B6" s="712"/>
      <c r="C6" s="712" t="str">
        <f>TRI_Semestre!C12</f>
        <v>B2-16 - Modifier un modèle pour le rendre isostatique.</v>
      </c>
      <c r="D6" s="712"/>
      <c r="E6" s="712"/>
      <c r="F6" s="712" t="str">
        <f>VLOOKUP(C6,PCSI_PSI!$P$2:$Q$93,2)</f>
        <v>Mobilité du modèle d’un mécanisme. 
Hyperstatisme du modèle.
Substitution de liaisons.</v>
      </c>
      <c r="G6" s="712"/>
      <c r="H6" s="712"/>
      <c r="I6" s="712"/>
      <c r="J6" s="713"/>
    </row>
    <row r="7" spans="1:12" ht="68" customHeight="1" x14ac:dyDescent="0.3">
      <c r="A7" s="711" t="s">
        <v>593</v>
      </c>
      <c r="B7" s="712"/>
      <c r="C7" s="712" t="str">
        <f>TRI_Semestre!C13</f>
        <v>C1-05 - Proposer une démarche permettant la détermination d’une action mécanique inconnue ou d'une loi de mouvement.</v>
      </c>
      <c r="D7" s="712"/>
      <c r="E7" s="712"/>
      <c r="F7" s="71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12"/>
      <c r="H7" s="712"/>
      <c r="I7" s="712"/>
      <c r="J7" s="713"/>
    </row>
    <row r="8" spans="1:12" ht="96.5" customHeight="1" thickBot="1" x14ac:dyDescent="0.35">
      <c r="A8" s="695" t="s">
        <v>594</v>
      </c>
      <c r="B8" s="696"/>
      <c r="C8" s="696" t="str">
        <f>TRI_Semestre!C14</f>
        <v>C2-08 - Déterminer les actions mécaniques en dynamique dans le cas où le mouvement est imposé.</v>
      </c>
      <c r="D8" s="696"/>
      <c r="E8" s="696"/>
      <c r="F8" s="69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696"/>
      <c r="H8" s="696"/>
      <c r="I8" s="696"/>
      <c r="J8" s="697"/>
    </row>
    <row r="9" spans="1:12" ht="69.5" customHeight="1" thickBot="1" x14ac:dyDescent="0.35">
      <c r="A9" s="695" t="s">
        <v>606</v>
      </c>
      <c r="B9" s="696"/>
      <c r="C9" s="696" t="s">
        <v>605</v>
      </c>
      <c r="D9" s="696"/>
      <c r="E9" s="696"/>
      <c r="F9" s="69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6"/>
      <c r="H9" s="696"/>
      <c r="I9" s="696"/>
      <c r="J9" s="697"/>
      <c r="K9" s="543" t="s">
        <v>607</v>
      </c>
    </row>
    <row r="10" spans="1:12" ht="12.5" thickBot="1" x14ac:dyDescent="0.35"/>
    <row r="11" spans="1:12" x14ac:dyDescent="0.3">
      <c r="A11" s="698" t="s">
        <v>95</v>
      </c>
      <c r="B11" s="699"/>
      <c r="C11" s="699"/>
      <c r="D11" s="699"/>
      <c r="E11" s="699"/>
      <c r="F11" s="698" t="s">
        <v>106</v>
      </c>
      <c r="G11" s="699"/>
      <c r="H11" s="699"/>
      <c r="I11" s="699"/>
      <c r="J11" s="700"/>
    </row>
    <row r="12" spans="1:12" ht="12.5" thickBot="1" x14ac:dyDescent="0.35">
      <c r="A12" s="717"/>
      <c r="B12" s="718"/>
      <c r="C12" s="718"/>
      <c r="D12" s="718"/>
      <c r="E12" s="718"/>
      <c r="F12" s="719" t="s">
        <v>621</v>
      </c>
      <c r="G12" s="718"/>
      <c r="H12" s="718"/>
      <c r="I12" s="718"/>
      <c r="J12" s="720"/>
      <c r="L12" s="509" t="s">
        <v>583</v>
      </c>
    </row>
    <row r="13" spans="1:12" ht="12.5" thickBot="1" x14ac:dyDescent="0.35">
      <c r="F13" s="492" t="s">
        <v>604</v>
      </c>
      <c r="J13" s="493"/>
    </row>
    <row r="14" spans="1:12" x14ac:dyDescent="0.3">
      <c r="A14" s="698" t="s">
        <v>111</v>
      </c>
      <c r="B14" s="699"/>
      <c r="C14" s="699"/>
      <c r="D14" s="699"/>
      <c r="E14" s="699"/>
      <c r="F14" s="698" t="s">
        <v>72</v>
      </c>
      <c r="G14" s="699"/>
      <c r="H14" s="699"/>
      <c r="I14" s="699"/>
      <c r="J14" s="700"/>
    </row>
    <row r="15" spans="1:12" ht="12.5" thickBot="1" x14ac:dyDescent="0.35">
      <c r="A15" s="721"/>
      <c r="B15" s="722"/>
      <c r="C15" s="722"/>
      <c r="D15" s="722"/>
      <c r="E15" s="722"/>
      <c r="F15" s="723"/>
      <c r="G15" s="724"/>
      <c r="H15" s="724"/>
      <c r="I15" s="724"/>
      <c r="J15" s="725"/>
    </row>
    <row r="16" spans="1:12" ht="12.5" thickBot="1" x14ac:dyDescent="0.35"/>
    <row r="17" spans="1:10" ht="12.5" thickBot="1" x14ac:dyDescent="0.35">
      <c r="A17" s="726" t="s">
        <v>96</v>
      </c>
      <c r="B17" s="727"/>
      <c r="C17" s="727"/>
      <c r="D17" s="727"/>
      <c r="E17" s="727"/>
      <c r="F17" s="727"/>
      <c r="G17" s="727"/>
      <c r="H17" s="727"/>
      <c r="I17" s="727"/>
      <c r="J17" s="728"/>
    </row>
    <row r="18" spans="1:10" ht="12.5" thickBot="1" x14ac:dyDescent="0.35">
      <c r="A18" s="729"/>
      <c r="B18" s="730"/>
      <c r="C18" s="730"/>
      <c r="D18" s="730"/>
      <c r="E18" s="730"/>
      <c r="F18" s="731"/>
      <c r="G18" s="731"/>
      <c r="H18" s="731"/>
      <c r="I18" s="731"/>
      <c r="J18" s="732"/>
    </row>
    <row r="19" spans="1:10" ht="12.5" thickBot="1" x14ac:dyDescent="0.35">
      <c r="F19" s="493"/>
      <c r="G19" s="493"/>
      <c r="H19" s="493"/>
      <c r="I19" s="493"/>
    </row>
    <row r="20" spans="1:10" ht="24" x14ac:dyDescent="0.3">
      <c r="A20" s="510" t="s">
        <v>105</v>
      </c>
      <c r="B20" s="714" t="s">
        <v>102</v>
      </c>
      <c r="C20" s="715"/>
      <c r="D20" s="716"/>
      <c r="E20" s="714" t="s">
        <v>103</v>
      </c>
      <c r="F20" s="715"/>
      <c r="G20" s="716"/>
      <c r="H20" s="714" t="s">
        <v>104</v>
      </c>
      <c r="I20" s="715"/>
      <c r="J20" s="716"/>
    </row>
    <row r="21" spans="1:10" x14ac:dyDescent="0.3">
      <c r="A21" s="511" t="s">
        <v>97</v>
      </c>
      <c r="B21" s="733"/>
      <c r="C21" s="734"/>
      <c r="D21" s="735"/>
      <c r="E21" s="733"/>
      <c r="F21" s="736"/>
      <c r="G21" s="737"/>
      <c r="H21" s="738"/>
      <c r="I21" s="736"/>
      <c r="J21" s="737"/>
    </row>
    <row r="22" spans="1:10" ht="36" x14ac:dyDescent="0.3">
      <c r="A22" s="511" t="s">
        <v>235</v>
      </c>
      <c r="B22" s="739"/>
      <c r="C22" s="740"/>
      <c r="D22" s="741"/>
      <c r="E22" s="742"/>
      <c r="F22" s="743"/>
      <c r="G22" s="744"/>
      <c r="H22" s="742"/>
      <c r="I22" s="745"/>
      <c r="J22" s="746"/>
    </row>
    <row r="23" spans="1:10" x14ac:dyDescent="0.3">
      <c r="A23" s="511" t="s">
        <v>98</v>
      </c>
      <c r="B23" s="512"/>
      <c r="C23" s="753"/>
      <c r="D23" s="744"/>
      <c r="E23" s="513"/>
      <c r="F23" s="514"/>
      <c r="G23" s="515"/>
      <c r="H23" s="516"/>
      <c r="I23" s="517"/>
      <c r="J23" s="515"/>
    </row>
    <row r="24" spans="1:10" ht="12.5" thickBot="1" x14ac:dyDescent="0.35">
      <c r="A24" s="511"/>
      <c r="B24" s="518"/>
      <c r="C24" s="514"/>
      <c r="D24" s="519"/>
      <c r="E24" s="513"/>
      <c r="F24" s="514"/>
      <c r="G24" s="519"/>
      <c r="H24" s="513"/>
      <c r="I24" s="514"/>
      <c r="J24" s="519"/>
    </row>
    <row r="25" spans="1:10" x14ac:dyDescent="0.3">
      <c r="A25" s="520"/>
      <c r="B25" s="754" t="s">
        <v>622</v>
      </c>
      <c r="C25" s="755"/>
      <c r="D25" s="756"/>
      <c r="E25" s="754"/>
      <c r="F25" s="755"/>
      <c r="G25" s="756"/>
      <c r="H25" s="757" t="s">
        <v>623</v>
      </c>
      <c r="I25" s="758"/>
      <c r="J25" s="759"/>
    </row>
    <row r="26" spans="1:10" x14ac:dyDescent="0.3">
      <c r="A26" s="521"/>
      <c r="B26" s="760"/>
      <c r="C26" s="761"/>
      <c r="D26" s="762"/>
      <c r="E26" s="760"/>
      <c r="F26" s="761"/>
      <c r="G26" s="762"/>
      <c r="H26" s="760"/>
      <c r="I26" s="761"/>
      <c r="J26" s="762"/>
    </row>
    <row r="27" spans="1:10" ht="12.5" thickBot="1" x14ac:dyDescent="0.35">
      <c r="A27" s="522"/>
      <c r="B27" s="763"/>
      <c r="C27" s="764"/>
      <c r="D27" s="765"/>
      <c r="E27" s="763"/>
      <c r="F27" s="764"/>
      <c r="G27" s="765"/>
      <c r="H27" s="523"/>
      <c r="I27" s="524"/>
      <c r="J27" s="525"/>
    </row>
    <row r="28" spans="1:10" ht="25" customHeight="1" x14ac:dyDescent="0.3">
      <c r="A28" s="521" t="s">
        <v>99</v>
      </c>
      <c r="B28" s="766"/>
      <c r="C28" s="767"/>
      <c r="D28" s="768"/>
      <c r="E28" s="766"/>
      <c r="F28" s="767"/>
      <c r="G28" s="768"/>
      <c r="H28" s="769"/>
      <c r="I28" s="770"/>
      <c r="J28" s="771"/>
    </row>
    <row r="29" spans="1:10" ht="25" customHeight="1" thickBot="1" x14ac:dyDescent="0.35">
      <c r="A29" s="522" t="s">
        <v>244</v>
      </c>
      <c r="B29" s="747"/>
      <c r="C29" s="748"/>
      <c r="D29" s="749"/>
      <c r="E29" s="747"/>
      <c r="F29" s="748"/>
      <c r="G29" s="749"/>
      <c r="H29" s="750"/>
      <c r="I29" s="751"/>
      <c r="J29" s="752"/>
    </row>
  </sheetData>
  <mergeCells count="57">
    <mergeCell ref="B29:D29"/>
    <mergeCell ref="E29:G29"/>
    <mergeCell ref="H29:J29"/>
    <mergeCell ref="C23:D23"/>
    <mergeCell ref="B25:D25"/>
    <mergeCell ref="E25:G25"/>
    <mergeCell ref="H25:J25"/>
    <mergeCell ref="B26:D26"/>
    <mergeCell ref="E26:G26"/>
    <mergeCell ref="H26:J26"/>
    <mergeCell ref="B27:D27"/>
    <mergeCell ref="E27:G27"/>
    <mergeCell ref="B28:D28"/>
    <mergeCell ref="E28:G28"/>
    <mergeCell ref="H28:J28"/>
    <mergeCell ref="B21:D21"/>
    <mergeCell ref="E21:G21"/>
    <mergeCell ref="H21:J21"/>
    <mergeCell ref="B22:D22"/>
    <mergeCell ref="E22:G22"/>
    <mergeCell ref="H22:J22"/>
    <mergeCell ref="B20:D20"/>
    <mergeCell ref="E20:G20"/>
    <mergeCell ref="H20:J20"/>
    <mergeCell ref="A11:E11"/>
    <mergeCell ref="F11:J11"/>
    <mergeCell ref="A12:E12"/>
    <mergeCell ref="F12:J12"/>
    <mergeCell ref="A14:E14"/>
    <mergeCell ref="F14:J14"/>
    <mergeCell ref="A15:E15"/>
    <mergeCell ref="F15:J15"/>
    <mergeCell ref="A17:J17"/>
    <mergeCell ref="A18:E18"/>
    <mergeCell ref="F18:J18"/>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abSelected="1" topLeftCell="A8" zoomScale="60" zoomScaleNormal="60" workbookViewId="0">
      <selection activeCell="A17" sqref="A17:J17"/>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1127" t="s">
        <v>100</v>
      </c>
      <c r="B1" s="1128"/>
      <c r="C1" s="1128"/>
      <c r="D1" s="1128"/>
      <c r="E1" s="1129"/>
      <c r="F1" s="1128" t="s">
        <v>101</v>
      </c>
      <c r="G1" s="1128"/>
      <c r="H1" s="1128"/>
      <c r="I1" s="1128"/>
      <c r="J1" s="1129"/>
    </row>
    <row r="2" spans="1:12" ht="24.5" customHeight="1" thickBot="1" x14ac:dyDescent="0.35">
      <c r="A2" s="1132" t="str">
        <f>TRI_Semestre!A16</f>
        <v>Cycle 3 - Résolution des actions mécaniques en utilisant les théorèmes généraux de la dynamique</v>
      </c>
      <c r="B2" s="1133"/>
      <c r="C2" s="1133"/>
      <c r="D2" s="1133"/>
      <c r="E2" s="1134"/>
      <c r="F2" s="1135"/>
      <c r="G2" s="1135"/>
      <c r="H2" s="1135"/>
      <c r="I2" s="1135"/>
      <c r="J2" s="1136"/>
    </row>
    <row r="3" spans="1:12" ht="12.5" thickBot="1" x14ac:dyDescent="0.35">
      <c r="F3" s="493"/>
      <c r="G3" s="493"/>
      <c r="H3" s="493"/>
      <c r="I3" s="493"/>
      <c r="J3" s="493"/>
    </row>
    <row r="4" spans="1:12" ht="12.5" thickBot="1" x14ac:dyDescent="0.35">
      <c r="A4" s="1127" t="s">
        <v>108</v>
      </c>
      <c r="B4" s="1128"/>
      <c r="C4" s="1128" t="s">
        <v>77</v>
      </c>
      <c r="D4" s="1128"/>
      <c r="E4" s="1128"/>
      <c r="F4" s="1130" t="s">
        <v>1</v>
      </c>
      <c r="G4" s="1130"/>
      <c r="H4" s="1130"/>
      <c r="I4" s="1130"/>
      <c r="J4" s="1131"/>
    </row>
    <row r="5" spans="1:12" s="507" customFormat="1" ht="23.5" customHeight="1" thickBot="1" x14ac:dyDescent="0.35">
      <c r="A5" s="1137"/>
      <c r="B5" s="1138"/>
      <c r="C5" s="1138" t="str">
        <f>TRI_Semestre!C18</f>
        <v>C1-05 - Proposer une démarche permettant la détermination d’une action mécanique inconnue ou d'une loi de mouvement.</v>
      </c>
      <c r="D5" s="1138"/>
      <c r="E5" s="1138"/>
      <c r="F5" s="113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138"/>
      <c r="H5" s="1138"/>
      <c r="I5" s="1138"/>
      <c r="J5" s="1139"/>
    </row>
    <row r="6" spans="1:12" ht="35.5" customHeight="1" thickBot="1" x14ac:dyDescent="0.35">
      <c r="A6" s="1140"/>
      <c r="B6" s="1141"/>
      <c r="C6" s="1138" t="str">
        <f>TRI_Semestre!C19</f>
        <v>C2-08 - Déterminer les actions mécaniques en dynamique dans le cas où le mouvement est imposé.</v>
      </c>
      <c r="D6" s="1138"/>
      <c r="E6" s="1138"/>
      <c r="F6" s="114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141"/>
      <c r="H6" s="1141"/>
      <c r="I6" s="1141"/>
      <c r="J6" s="1142"/>
    </row>
    <row r="7" spans="1:12" ht="68" customHeight="1" x14ac:dyDescent="0.3">
      <c r="A7" s="1140"/>
      <c r="B7" s="1141"/>
      <c r="C7" s="1138" t="str">
        <f>TRI_Semestre!C20</f>
        <v>C2-09 - Déterminer la loi de mouvement dans le cas où les efforts extérieurs sont connus.</v>
      </c>
      <c r="D7" s="1138"/>
      <c r="E7" s="1138"/>
      <c r="F7" s="114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141"/>
      <c r="H7" s="1141"/>
      <c r="I7" s="1141"/>
      <c r="J7" s="1142"/>
    </row>
    <row r="8" spans="1:12" ht="69.5" customHeight="1" thickBot="1" x14ac:dyDescent="0.35">
      <c r="A8" s="1143"/>
      <c r="B8" s="1144"/>
      <c r="C8" s="1144"/>
      <c r="D8" s="1144"/>
      <c r="E8" s="1144"/>
      <c r="F8" s="1144"/>
      <c r="G8" s="1144"/>
      <c r="H8" s="1144"/>
      <c r="I8" s="1144"/>
      <c r="J8" s="1145"/>
      <c r="K8" s="543"/>
    </row>
    <row r="9" spans="1:12" ht="12.5" thickBot="1" x14ac:dyDescent="0.35"/>
    <row r="10" spans="1:12" x14ac:dyDescent="0.3">
      <c r="A10" s="1127" t="s">
        <v>95</v>
      </c>
      <c r="B10" s="1128"/>
      <c r="C10" s="1128"/>
      <c r="D10" s="1128"/>
      <c r="E10" s="1128"/>
      <c r="F10" s="1127" t="s">
        <v>106</v>
      </c>
      <c r="G10" s="1128"/>
      <c r="H10" s="1128"/>
      <c r="I10" s="1128"/>
      <c r="J10" s="1129"/>
    </row>
    <row r="11" spans="1:12" ht="12.5" thickBot="1" x14ac:dyDescent="0.35">
      <c r="A11" s="1146"/>
      <c r="B11" s="1147"/>
      <c r="C11" s="1147"/>
      <c r="D11" s="1147"/>
      <c r="E11" s="1147"/>
      <c r="F11" s="1148"/>
      <c r="G11" s="1147"/>
      <c r="H11" s="1147"/>
      <c r="I11" s="1147"/>
      <c r="J11" s="1149"/>
      <c r="L11" s="1126"/>
    </row>
    <row r="12" spans="1:12" ht="12.5" thickBot="1" x14ac:dyDescent="0.35">
      <c r="F12" s="492" t="s">
        <v>604</v>
      </c>
      <c r="J12" s="493"/>
    </row>
    <row r="13" spans="1:12" x14ac:dyDescent="0.3">
      <c r="A13" s="1127" t="s">
        <v>111</v>
      </c>
      <c r="B13" s="1128"/>
      <c r="C13" s="1128"/>
      <c r="D13" s="1128"/>
      <c r="E13" s="1128"/>
      <c r="F13" s="1127" t="s">
        <v>72</v>
      </c>
      <c r="G13" s="1128"/>
      <c r="H13" s="1128"/>
      <c r="I13" s="1128"/>
      <c r="J13" s="1129"/>
    </row>
    <row r="14" spans="1:12" ht="12.5" thickBot="1" x14ac:dyDescent="0.35">
      <c r="A14" s="1150"/>
      <c r="B14" s="1151"/>
      <c r="C14" s="1151"/>
      <c r="D14" s="1151"/>
      <c r="E14" s="1151"/>
      <c r="F14" s="1152"/>
      <c r="G14" s="1153"/>
      <c r="H14" s="1153"/>
      <c r="I14" s="1153"/>
      <c r="J14" s="1154"/>
    </row>
    <row r="15" spans="1:12" ht="12.5" thickBot="1" x14ac:dyDescent="0.35"/>
    <row r="16" spans="1:12" ht="12.5" thickBot="1" x14ac:dyDescent="0.35">
      <c r="A16" s="1209" t="s">
        <v>96</v>
      </c>
      <c r="B16" s="1210"/>
      <c r="C16" s="1210"/>
      <c r="D16" s="1210"/>
      <c r="E16" s="1210"/>
      <c r="F16" s="1210"/>
      <c r="G16" s="1210"/>
      <c r="H16" s="1210"/>
      <c r="I16" s="1210"/>
      <c r="J16" s="1211"/>
    </row>
    <row r="17" spans="1:10" ht="12.5" thickBot="1" x14ac:dyDescent="0.35">
      <c r="A17" s="1216"/>
      <c r="B17" s="1217"/>
      <c r="C17" s="1217"/>
      <c r="D17" s="1217"/>
      <c r="E17" s="1217"/>
      <c r="F17" s="1218"/>
      <c r="G17" s="1218"/>
      <c r="H17" s="1218"/>
      <c r="I17" s="1218"/>
      <c r="J17" s="1219"/>
    </row>
    <row r="18" spans="1:10" ht="12.5" thickBot="1" x14ac:dyDescent="0.35">
      <c r="F18" s="493"/>
      <c r="G18" s="493"/>
      <c r="H18" s="493"/>
      <c r="I18" s="493"/>
    </row>
    <row r="19" spans="1:10" ht="24" x14ac:dyDescent="0.3">
      <c r="A19" s="1212" t="s">
        <v>105</v>
      </c>
      <c r="B19" s="1213" t="s">
        <v>102</v>
      </c>
      <c r="C19" s="1214"/>
      <c r="D19" s="1215"/>
      <c r="E19" s="1213" t="s">
        <v>103</v>
      </c>
      <c r="F19" s="1214"/>
      <c r="G19" s="1215"/>
      <c r="H19" s="1213" t="s">
        <v>104</v>
      </c>
      <c r="I19" s="1214"/>
      <c r="J19" s="1215"/>
    </row>
    <row r="20" spans="1:10" x14ac:dyDescent="0.3">
      <c r="A20" s="1155" t="s">
        <v>97</v>
      </c>
      <c r="B20" s="1203"/>
      <c r="C20" s="1204"/>
      <c r="D20" s="1205"/>
      <c r="E20" s="1203"/>
      <c r="F20" s="1206"/>
      <c r="G20" s="1207"/>
      <c r="H20" s="1208"/>
      <c r="I20" s="1206"/>
      <c r="J20" s="1207"/>
    </row>
    <row r="21" spans="1:10" ht="36" x14ac:dyDescent="0.3">
      <c r="A21" s="1155" t="s">
        <v>235</v>
      </c>
      <c r="B21" s="1156"/>
      <c r="C21" s="1157"/>
      <c r="D21" s="1158"/>
      <c r="E21" s="1159"/>
      <c r="F21" s="1160"/>
      <c r="G21" s="1161"/>
      <c r="H21" s="1159"/>
      <c r="I21" s="1162"/>
      <c r="J21" s="1163"/>
    </row>
    <row r="22" spans="1:10" x14ac:dyDescent="0.3">
      <c r="A22" s="1155" t="s">
        <v>98</v>
      </c>
      <c r="B22" s="1164"/>
      <c r="C22" s="1165"/>
      <c r="D22" s="1161"/>
      <c r="E22" s="1166"/>
      <c r="F22" s="1167"/>
      <c r="G22" s="1168"/>
      <c r="H22" s="1169"/>
      <c r="I22" s="1170"/>
      <c r="J22" s="1168"/>
    </row>
    <row r="23" spans="1:10" ht="12.5" thickBot="1" x14ac:dyDescent="0.35">
      <c r="A23" s="1155"/>
      <c r="B23" s="1171"/>
      <c r="C23" s="1167"/>
      <c r="D23" s="1172"/>
      <c r="E23" s="1166"/>
      <c r="F23" s="1167"/>
      <c r="G23" s="1172"/>
      <c r="H23" s="1166"/>
      <c r="I23" s="1167"/>
      <c r="J23" s="1172"/>
    </row>
    <row r="24" spans="1:10" x14ac:dyDescent="0.3">
      <c r="A24" s="1173"/>
      <c r="B24" s="1174"/>
      <c r="C24" s="1175"/>
      <c r="D24" s="1176"/>
      <c r="E24" s="1174"/>
      <c r="F24" s="1175"/>
      <c r="G24" s="1176"/>
      <c r="H24" s="1177"/>
      <c r="I24" s="1178"/>
      <c r="J24" s="1179"/>
    </row>
    <row r="25" spans="1:10" x14ac:dyDescent="0.3">
      <c r="A25" s="1180"/>
      <c r="B25" s="1181"/>
      <c r="C25" s="1182"/>
      <c r="D25" s="1183"/>
      <c r="E25" s="1181"/>
      <c r="F25" s="1182"/>
      <c r="G25" s="1183"/>
      <c r="H25" s="1181"/>
      <c r="I25" s="1182"/>
      <c r="J25" s="1183"/>
    </row>
    <row r="26" spans="1:10" ht="12.5" thickBot="1" x14ac:dyDescent="0.35">
      <c r="A26" s="1184"/>
      <c r="B26" s="1185"/>
      <c r="C26" s="1186"/>
      <c r="D26" s="1187"/>
      <c r="E26" s="1185"/>
      <c r="F26" s="1186"/>
      <c r="G26" s="1187"/>
      <c r="H26" s="1188"/>
      <c r="I26" s="1189"/>
      <c r="J26" s="1190"/>
    </row>
    <row r="27" spans="1:10" ht="25" customHeight="1" x14ac:dyDescent="0.3">
      <c r="A27" s="1180" t="s">
        <v>99</v>
      </c>
      <c r="B27" s="1191"/>
      <c r="C27" s="1192"/>
      <c r="D27" s="1193"/>
      <c r="E27" s="1191"/>
      <c r="F27" s="1192"/>
      <c r="G27" s="1193"/>
      <c r="H27" s="1194"/>
      <c r="I27" s="1195"/>
      <c r="J27" s="1196"/>
    </row>
    <row r="28" spans="1:10" ht="25" customHeight="1" thickBot="1" x14ac:dyDescent="0.35">
      <c r="A28" s="1184" t="s">
        <v>244</v>
      </c>
      <c r="B28" s="1197"/>
      <c r="C28" s="1198"/>
      <c r="D28" s="1199"/>
      <c r="E28" s="1197"/>
      <c r="F28" s="1198"/>
      <c r="G28" s="1199"/>
      <c r="H28" s="1200"/>
      <c r="I28" s="1201"/>
      <c r="J28" s="1202"/>
    </row>
  </sheetData>
  <mergeCells count="54">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19:D19"/>
    <mergeCell ref="E19:G19"/>
    <mergeCell ref="H19:J19"/>
    <mergeCell ref="B20:D20"/>
    <mergeCell ref="E20:G20"/>
    <mergeCell ref="H20:J20"/>
    <mergeCell ref="A13:E13"/>
    <mergeCell ref="F13:J13"/>
    <mergeCell ref="A14:E14"/>
    <mergeCell ref="F14:J14"/>
    <mergeCell ref="A16:J16"/>
    <mergeCell ref="A17:E17"/>
    <mergeCell ref="F17:J17"/>
    <mergeCell ref="A8:B8"/>
    <mergeCell ref="C8:E8"/>
    <mergeCell ref="F8:J8"/>
    <mergeCell ref="A10:E10"/>
    <mergeCell ref="F10:J10"/>
    <mergeCell ref="A11:E11"/>
    <mergeCell ref="F11:J11"/>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15" zoomScale="60" zoomScaleNormal="60" workbookViewId="0">
      <selection activeCell="A2" sqref="A2:E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788" t="s">
        <v>558</v>
      </c>
      <c r="B1" s="788"/>
      <c r="C1" s="788"/>
      <c r="D1" s="788"/>
      <c r="E1" s="788"/>
      <c r="G1" s="289" t="s">
        <v>570</v>
      </c>
      <c r="H1" s="289" t="s">
        <v>571</v>
      </c>
      <c r="J1" s="178" t="s">
        <v>572</v>
      </c>
      <c r="K1" s="178" t="s">
        <v>573</v>
      </c>
      <c r="M1" s="178" t="s">
        <v>574</v>
      </c>
      <c r="N1" s="178" t="s">
        <v>575</v>
      </c>
      <c r="O1" s="178" t="s">
        <v>1</v>
      </c>
      <c r="P1" s="178" t="s">
        <v>576</v>
      </c>
    </row>
    <row r="2" spans="1:16" s="473" customFormat="1" ht="66" customHeight="1" x14ac:dyDescent="0.35">
      <c r="A2" s="791"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791"/>
      <c r="C2" s="791"/>
      <c r="D2" s="791"/>
      <c r="E2" s="791"/>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789" t="s">
        <v>357</v>
      </c>
      <c r="E4" s="380" t="s">
        <v>7</v>
      </c>
      <c r="J4" s="77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776"/>
      <c r="L4" s="776"/>
      <c r="M4" s="173"/>
      <c r="N4" s="174"/>
      <c r="O4" s="174"/>
      <c r="P4" s="174"/>
    </row>
    <row r="5" spans="1:16" ht="26" customHeight="1" x14ac:dyDescent="0.35">
      <c r="A5" s="378" t="s">
        <v>358</v>
      </c>
      <c r="B5" s="381" t="s">
        <v>359</v>
      </c>
      <c r="C5" s="379" t="str">
        <f t="shared" si="0"/>
        <v>B2-03 - Associer un modèle aux composants des chaines fonctionnelles.</v>
      </c>
      <c r="D5" s="790"/>
      <c r="E5" s="380" t="s">
        <v>7</v>
      </c>
      <c r="F5" s="377"/>
      <c r="G5" s="288"/>
      <c r="H5" s="288"/>
      <c r="J5" s="787" t="s">
        <v>564</v>
      </c>
      <c r="K5" s="787"/>
      <c r="L5" s="787"/>
      <c r="M5" s="784" t="s">
        <v>559</v>
      </c>
      <c r="N5" s="784"/>
      <c r="O5" s="784"/>
      <c r="P5" s="784"/>
    </row>
    <row r="6" spans="1:16" ht="62.5" customHeight="1" x14ac:dyDescent="0.35">
      <c r="A6" s="378" t="s">
        <v>372</v>
      </c>
      <c r="B6" s="381" t="s">
        <v>373</v>
      </c>
      <c r="C6" s="379" t="str">
        <f t="shared" si="0"/>
        <v>B2-08 - Simplifier un modèle.</v>
      </c>
      <c r="D6" s="381" t="s">
        <v>374</v>
      </c>
      <c r="E6" s="380" t="s">
        <v>7</v>
      </c>
      <c r="F6" s="377"/>
      <c r="J6" s="773" t="s">
        <v>562</v>
      </c>
      <c r="K6" s="773"/>
      <c r="L6" s="773"/>
      <c r="M6" s="785" t="str">
        <f>K3&amp;CHAR(10)&amp;N8</f>
        <v>Déterminer les caractéristiques d'un solide ou d'un ensemble de solides indéformables.
Modifier un modèle pour le rendre isostatique.</v>
      </c>
      <c r="N6" s="785"/>
      <c r="O6" s="785"/>
      <c r="P6" s="785"/>
    </row>
    <row r="7" spans="1:16" ht="52.5" x14ac:dyDescent="0.35">
      <c r="A7" s="535" t="s">
        <v>458</v>
      </c>
      <c r="B7" s="536" t="str">
        <f>VLOOKUP(A7,PCSI_PSI!N1:R93,2)</f>
        <v xml:space="preserve">Résoudre numériquement une équation ou un système d'équations. </v>
      </c>
      <c r="C7" s="379" t="str">
        <f t="shared" si="0"/>
        <v xml:space="preserve">C3-02 - Résoudre numériquement une équation ou un système d'équations. </v>
      </c>
      <c r="D7" s="53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37" t="str">
        <f>VLOOKUP(A7,PCSI_PSI!N1:R93,5)</f>
        <v>S3</v>
      </c>
      <c r="F7" s="377"/>
      <c r="J7" s="529"/>
      <c r="K7" s="529"/>
      <c r="L7" s="529"/>
      <c r="M7" s="530"/>
      <c r="N7" s="530"/>
      <c r="O7" s="530"/>
      <c r="P7" s="530"/>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784" t="s">
        <v>596</v>
      </c>
      <c r="B9" s="784"/>
      <c r="C9" s="784"/>
      <c r="D9" s="784"/>
      <c r="E9" s="784"/>
      <c r="J9" s="299" t="s">
        <v>145</v>
      </c>
      <c r="K9" s="300" t="s">
        <v>278</v>
      </c>
      <c r="M9" s="173"/>
      <c r="N9" s="174"/>
      <c r="O9" s="174"/>
      <c r="P9" s="174"/>
    </row>
    <row r="10" spans="1:16" ht="55.5" customHeight="1" x14ac:dyDescent="0.35">
      <c r="A10" s="78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785"/>
      <c r="C10" s="785"/>
      <c r="D10" s="785"/>
      <c r="E10" s="785"/>
      <c r="J10" s="289"/>
      <c r="K10" s="289"/>
      <c r="M10" s="786" t="s">
        <v>560</v>
      </c>
      <c r="N10" s="786"/>
      <c r="O10" s="786"/>
      <c r="P10" s="786"/>
    </row>
    <row r="11" spans="1:16" ht="105"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777" t="s">
        <v>566</v>
      </c>
      <c r="P12" s="388" t="s">
        <v>7</v>
      </c>
    </row>
    <row r="13" spans="1:16" ht="42" x14ac:dyDescent="0.35">
      <c r="A13" s="382" t="s">
        <v>425</v>
      </c>
      <c r="B13" s="383" t="s">
        <v>426</v>
      </c>
      <c r="C13" s="383" t="s">
        <v>591</v>
      </c>
      <c r="D13" s="383" t="s">
        <v>567</v>
      </c>
      <c r="E13" s="384"/>
      <c r="J13" s="289"/>
      <c r="K13" s="289"/>
      <c r="M13" s="386"/>
      <c r="N13" s="387"/>
      <c r="O13" s="778"/>
      <c r="P13" s="388"/>
    </row>
    <row r="14" spans="1:16" ht="31.5" x14ac:dyDescent="0.35">
      <c r="A14" s="382" t="s">
        <v>448</v>
      </c>
      <c r="B14" s="383" t="s">
        <v>449</v>
      </c>
      <c r="C14" s="383" t="s">
        <v>592</v>
      </c>
      <c r="D14" s="383" t="s">
        <v>566</v>
      </c>
      <c r="E14" s="384"/>
      <c r="J14" s="289"/>
      <c r="K14" s="289"/>
      <c r="M14" s="386"/>
      <c r="N14" s="387"/>
      <c r="O14" s="778"/>
      <c r="P14" s="388"/>
    </row>
    <row r="15" spans="1:16" ht="14.5" customHeight="1" x14ac:dyDescent="0.35">
      <c r="J15" s="289"/>
      <c r="K15" s="289"/>
      <c r="M15" s="386" t="s">
        <v>451</v>
      </c>
      <c r="N15" s="387" t="s">
        <v>452</v>
      </c>
      <c r="O15" s="779"/>
      <c r="P15" s="388" t="s">
        <v>7</v>
      </c>
    </row>
    <row r="16" spans="1:16" ht="14.5" customHeight="1" x14ac:dyDescent="0.35">
      <c r="A16" s="786" t="s">
        <v>560</v>
      </c>
      <c r="B16" s="786"/>
      <c r="C16" s="786"/>
      <c r="D16" s="786"/>
      <c r="E16" s="786"/>
      <c r="J16" s="289"/>
      <c r="K16" s="289"/>
      <c r="M16" s="173"/>
      <c r="N16" s="174"/>
      <c r="O16" s="174"/>
      <c r="P16" s="174"/>
    </row>
    <row r="17" spans="1:16" ht="40.5" customHeight="1" x14ac:dyDescent="0.35">
      <c r="A17" s="776"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776"/>
      <c r="C17" s="776"/>
      <c r="D17" s="776"/>
      <c r="E17" s="776"/>
      <c r="J17" s="289"/>
      <c r="K17" s="289"/>
      <c r="M17" s="780" t="s">
        <v>561</v>
      </c>
      <c r="N17" s="780"/>
      <c r="O17" s="780"/>
      <c r="P17" s="780"/>
    </row>
    <row r="18" spans="1:16" ht="42"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781"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781"/>
      <c r="O18" s="781"/>
      <c r="P18" s="781"/>
    </row>
    <row r="19" spans="1:16" ht="31.5" x14ac:dyDescent="0.35">
      <c r="A19" s="386" t="s">
        <v>448</v>
      </c>
      <c r="B19" s="387" t="s">
        <v>449</v>
      </c>
      <c r="C19" s="503" t="str">
        <f t="shared" si="2"/>
        <v>C2-08 - Déterminer les actions mécaniques en dynamique dans le cas où le mouvement est imposé.</v>
      </c>
      <c r="D19" s="777" t="s">
        <v>566</v>
      </c>
      <c r="E19" s="388" t="s">
        <v>7</v>
      </c>
      <c r="J19" s="289"/>
      <c r="K19" s="289"/>
      <c r="M19" s="389" t="s">
        <v>425</v>
      </c>
      <c r="N19" s="390" t="s">
        <v>426</v>
      </c>
      <c r="O19" s="390" t="s">
        <v>568</v>
      </c>
      <c r="P19" s="391" t="s">
        <v>7</v>
      </c>
    </row>
    <row r="20" spans="1:16" ht="21" x14ac:dyDescent="0.35">
      <c r="A20" s="386" t="s">
        <v>451</v>
      </c>
      <c r="B20" s="387" t="s">
        <v>452</v>
      </c>
      <c r="C20" s="504" t="str">
        <f t="shared" si="2"/>
        <v>C2-09 - Déterminer la loi de mouvement dans le cas où les efforts extérieurs sont connus.</v>
      </c>
      <c r="D20" s="779"/>
      <c r="E20" s="388" t="s">
        <v>7</v>
      </c>
      <c r="J20" s="306" t="s">
        <v>340</v>
      </c>
      <c r="K20" s="307" t="s">
        <v>82</v>
      </c>
      <c r="L20" s="309"/>
      <c r="M20" s="389" t="s">
        <v>448</v>
      </c>
      <c r="N20" s="390" t="s">
        <v>449</v>
      </c>
      <c r="O20" s="782" t="s">
        <v>565</v>
      </c>
      <c r="P20" s="391" t="s">
        <v>7</v>
      </c>
    </row>
    <row r="21" spans="1:16" ht="14.5" customHeight="1" x14ac:dyDescent="0.35">
      <c r="J21" s="313" t="s">
        <v>342</v>
      </c>
      <c r="K21" s="314" t="s">
        <v>343</v>
      </c>
      <c r="L21" s="315" t="s">
        <v>6</v>
      </c>
      <c r="M21" s="389" t="s">
        <v>451</v>
      </c>
      <c r="N21" s="390" t="s">
        <v>452</v>
      </c>
      <c r="O21" s="783"/>
      <c r="P21" s="391" t="s">
        <v>7</v>
      </c>
    </row>
    <row r="22" spans="1:16" ht="14.5" customHeight="1" x14ac:dyDescent="0.35">
      <c r="A22" s="780" t="s">
        <v>561</v>
      </c>
      <c r="B22" s="780"/>
      <c r="C22" s="780"/>
      <c r="D22" s="780"/>
      <c r="E22" s="780"/>
      <c r="M22" s="173"/>
      <c r="N22" s="174"/>
      <c r="O22" s="174"/>
      <c r="P22" s="174"/>
    </row>
    <row r="23" spans="1:16" ht="14.5" customHeight="1" x14ac:dyDescent="0.35">
      <c r="A23" s="781"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781"/>
      <c r="C23" s="781"/>
      <c r="D23" s="781"/>
      <c r="E23" s="781"/>
      <c r="M23" s="772"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772"/>
      <c r="O23" s="772"/>
      <c r="P23" s="772"/>
    </row>
    <row r="24" spans="1:16" ht="14.5" customHeight="1"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14.5" customHeight="1" x14ac:dyDescent="0.35">
      <c r="A25" s="389" t="s">
        <v>448</v>
      </c>
      <c r="B25" s="390" t="s">
        <v>449</v>
      </c>
      <c r="C25" s="505" t="str">
        <f t="shared" si="3"/>
        <v>C2-08 - Déterminer les actions mécaniques en dynamique dans le cas où le mouvement est imposé.</v>
      </c>
      <c r="D25" s="782" t="s">
        <v>565</v>
      </c>
      <c r="E25" s="391" t="s">
        <v>7</v>
      </c>
      <c r="M25" s="463" t="s">
        <v>320</v>
      </c>
      <c r="N25" s="464" t="s">
        <v>321</v>
      </c>
      <c r="O25" s="464" t="s">
        <v>322</v>
      </c>
      <c r="P25" s="465" t="s">
        <v>7</v>
      </c>
    </row>
    <row r="26" spans="1:16" ht="14.5" customHeight="1" x14ac:dyDescent="0.35">
      <c r="A26" s="389" t="s">
        <v>451</v>
      </c>
      <c r="B26" s="390" t="s">
        <v>452</v>
      </c>
      <c r="C26" s="506" t="str">
        <f t="shared" si="3"/>
        <v>C2-09 - Déterminer la loi de mouvement dans le cas où les efforts extérieurs sont connus.</v>
      </c>
      <c r="D26" s="783"/>
      <c r="E26" s="391" t="s">
        <v>7</v>
      </c>
      <c r="M26" s="460" t="s">
        <v>419</v>
      </c>
      <c r="N26" s="461" t="s">
        <v>420</v>
      </c>
      <c r="O26" s="461" t="s">
        <v>421</v>
      </c>
      <c r="P26" s="462" t="s">
        <v>7</v>
      </c>
    </row>
    <row r="27" spans="1:16" ht="14.5" customHeight="1" x14ac:dyDescent="0.35">
      <c r="M27" s="774"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774"/>
      <c r="O27" s="774"/>
      <c r="P27" s="774"/>
    </row>
    <row r="28" spans="1:16" s="288" customFormat="1" ht="14.5" customHeight="1" x14ac:dyDescent="0.35">
      <c r="A28" s="787" t="s">
        <v>564</v>
      </c>
      <c r="B28" s="787"/>
      <c r="C28" s="787"/>
      <c r="D28" s="787"/>
      <c r="E28" s="787"/>
      <c r="M28" s="466" t="s">
        <v>375</v>
      </c>
      <c r="N28" s="467" t="s">
        <v>376</v>
      </c>
      <c r="O28" s="467" t="s">
        <v>377</v>
      </c>
      <c r="P28" s="468" t="s">
        <v>6</v>
      </c>
    </row>
    <row r="29" spans="1:16" ht="14.5" customHeight="1" x14ac:dyDescent="0.35">
      <c r="A29" s="772"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772"/>
      <c r="C29" s="772"/>
      <c r="D29" s="772"/>
      <c r="E29" s="772"/>
      <c r="M29" s="466" t="s">
        <v>409</v>
      </c>
      <c r="N29" s="467" t="s">
        <v>410</v>
      </c>
      <c r="O29" s="467"/>
      <c r="P29" s="468" t="s">
        <v>6</v>
      </c>
    </row>
    <row r="30" spans="1:16" s="288" customFormat="1" ht="14.5" customHeight="1"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14.5" customHeight="1" x14ac:dyDescent="0.35">
      <c r="A31" s="463" t="s">
        <v>320</v>
      </c>
      <c r="B31" s="464" t="s">
        <v>321</v>
      </c>
      <c r="C31" s="464" t="str">
        <f t="shared" si="4"/>
        <v xml:space="preserve">A3-08 - Analyser les principes d'intelligence artificielle. </v>
      </c>
      <c r="D31" s="464" t="s">
        <v>322</v>
      </c>
      <c r="E31" s="465" t="s">
        <v>7</v>
      </c>
    </row>
    <row r="32" spans="1:16" s="288" customFormat="1" ht="14.5" customHeight="1"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14.5" customHeight="1"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775" t="s">
        <v>563</v>
      </c>
      <c r="N34" s="775"/>
      <c r="O34" s="775"/>
      <c r="P34" s="775"/>
    </row>
    <row r="35" spans="1:16" s="288" customFormat="1" ht="14.5" customHeight="1" x14ac:dyDescent="0.35">
      <c r="A35" s="773" t="s">
        <v>562</v>
      </c>
      <c r="B35" s="773"/>
      <c r="C35" s="773"/>
      <c r="D35" s="773"/>
      <c r="E35" s="773"/>
      <c r="M35" s="469" t="s">
        <v>545</v>
      </c>
      <c r="N35" s="470" t="s">
        <v>546</v>
      </c>
      <c r="O35" s="471" t="s">
        <v>547</v>
      </c>
      <c r="P35" s="472" t="s">
        <v>6</v>
      </c>
    </row>
    <row r="36" spans="1:16" ht="14.5" customHeight="1" x14ac:dyDescent="0.35">
      <c r="A36" s="774"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774"/>
      <c r="C36" s="774"/>
      <c r="D36" s="774"/>
      <c r="E36" s="774"/>
      <c r="M36" s="173"/>
      <c r="N36" s="174"/>
      <c r="O36" s="174"/>
      <c r="P36" s="174"/>
    </row>
    <row r="37" spans="1:16" ht="14.5" customHeight="1"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14.5" customHeight="1"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14.5" customHeight="1" x14ac:dyDescent="0.35">
      <c r="A39" s="466" t="s">
        <v>406</v>
      </c>
      <c r="B39" s="467" t="s">
        <v>407</v>
      </c>
      <c r="C39" s="467" t="str">
        <f t="shared" si="5"/>
        <v>B3-02 - Préciser les limites de validité d'un modèle.</v>
      </c>
      <c r="D39" s="467" t="s">
        <v>408</v>
      </c>
      <c r="E39" s="468" t="s">
        <v>6</v>
      </c>
      <c r="M39" s="173"/>
      <c r="N39" s="174"/>
      <c r="O39" s="174"/>
      <c r="P39" s="174"/>
    </row>
    <row r="40" spans="1:16" ht="14.5" customHeight="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14.5" customHeight="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775" t="s">
        <v>563</v>
      </c>
      <c r="B43" s="775"/>
      <c r="C43" s="775"/>
      <c r="D43" s="775"/>
      <c r="E43" s="775"/>
      <c r="M43" s="332" t="s">
        <v>492</v>
      </c>
      <c r="N43" s="333" t="s">
        <v>493</v>
      </c>
      <c r="O43" s="333"/>
      <c r="P43" s="334" t="s">
        <v>7</v>
      </c>
    </row>
    <row r="44" spans="1:16" ht="14.5"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792" t="s">
        <v>333</v>
      </c>
      <c r="E62" s="304" t="s">
        <v>6</v>
      </c>
      <c r="M62" s="289"/>
      <c r="N62" s="289"/>
      <c r="O62" s="177"/>
    </row>
    <row r="63" spans="1:16" ht="14.5" customHeight="1" x14ac:dyDescent="0.35">
      <c r="A63" s="302" t="s">
        <v>334</v>
      </c>
      <c r="B63" s="303" t="s">
        <v>335</v>
      </c>
      <c r="C63" s="475"/>
      <c r="D63" s="793"/>
      <c r="E63" s="304" t="s">
        <v>6</v>
      </c>
      <c r="G63" s="302" t="s">
        <v>338</v>
      </c>
      <c r="H63" s="303" t="s">
        <v>339</v>
      </c>
      <c r="M63" s="289"/>
      <c r="N63" s="289"/>
      <c r="O63" s="177"/>
    </row>
    <row r="64" spans="1:16" ht="14.5" customHeight="1" x14ac:dyDescent="0.35">
      <c r="A64" s="302" t="s">
        <v>336</v>
      </c>
      <c r="B64" s="303" t="s">
        <v>337</v>
      </c>
      <c r="C64" s="475"/>
      <c r="D64" s="793"/>
      <c r="E64" s="304" t="s">
        <v>6</v>
      </c>
      <c r="M64" s="289"/>
      <c r="N64" s="289"/>
      <c r="O64" s="177"/>
    </row>
    <row r="65" spans="1:16" ht="14.5" customHeight="1" x14ac:dyDescent="0.35">
      <c r="A65" s="302" t="s">
        <v>338</v>
      </c>
      <c r="B65" s="303" t="s">
        <v>339</v>
      </c>
      <c r="C65" s="476"/>
      <c r="D65" s="794"/>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5"/>
      <c r="D69" s="795" t="s">
        <v>344</v>
      </c>
      <c r="E69" s="315" t="s">
        <v>6</v>
      </c>
      <c r="G69" s="313" t="s">
        <v>347</v>
      </c>
      <c r="H69" s="314" t="s">
        <v>348</v>
      </c>
    </row>
    <row r="70" spans="1:16" s="288" customFormat="1" ht="14.5" customHeight="1" x14ac:dyDescent="0.35">
      <c r="A70" s="313" t="s">
        <v>345</v>
      </c>
      <c r="B70" s="314" t="s">
        <v>346</v>
      </c>
      <c r="C70" s="486"/>
      <c r="D70" s="796"/>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6"/>
      <c r="D71" s="796"/>
      <c r="E71" s="315" t="s">
        <v>6</v>
      </c>
      <c r="G71" s="310" t="s">
        <v>185</v>
      </c>
      <c r="H71" s="311" t="s">
        <v>351</v>
      </c>
    </row>
    <row r="72" spans="1:16" s="288" customFormat="1" ht="14.5" customHeight="1" x14ac:dyDescent="0.35">
      <c r="A72" s="313" t="s">
        <v>349</v>
      </c>
      <c r="B72" s="314" t="s">
        <v>350</v>
      </c>
      <c r="C72" s="487"/>
      <c r="D72" s="797"/>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4"/>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P86" workbookViewId="0">
      <selection activeCell="A127" sqref="A127"/>
    </sheetView>
  </sheetViews>
  <sheetFormatPr baseColWidth="10" defaultRowHeight="14.5"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800" t="s">
        <v>276</v>
      </c>
      <c r="B1" s="800"/>
      <c r="C1" s="800"/>
      <c r="D1" s="800"/>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792"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793"/>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793"/>
      <c r="D8" s="304" t="s">
        <v>2</v>
      </c>
      <c r="J8" s="310" t="s">
        <v>401</v>
      </c>
      <c r="K8" s="311" t="s">
        <v>402</v>
      </c>
      <c r="L8" s="484"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794"/>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792"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794"/>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792"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793"/>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793"/>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794"/>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52.5"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73.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52.5" x14ac:dyDescent="0.35">
      <c r="A24" s="305" t="s">
        <v>326</v>
      </c>
      <c r="B24" s="303" t="s">
        <v>327</v>
      </c>
      <c r="C24" s="303" t="s">
        <v>328</v>
      </c>
      <c r="D24" s="304" t="s">
        <v>2</v>
      </c>
      <c r="F24" s="292"/>
      <c r="G24" s="293"/>
      <c r="H24" s="293"/>
      <c r="N24" s="313" t="s">
        <v>342</v>
      </c>
      <c r="O24" s="314" t="s">
        <v>343</v>
      </c>
      <c r="P24" s="485" t="str">
        <f t="shared" si="2"/>
        <v>B1-01 - Identifier les performances à prévoir ou à évaluer.</v>
      </c>
      <c r="Q24" s="485" t="s">
        <v>344</v>
      </c>
      <c r="R24" s="315" t="s">
        <v>6</v>
      </c>
    </row>
    <row r="25" spans="1:18" x14ac:dyDescent="0.35">
      <c r="A25" s="299" t="s">
        <v>329</v>
      </c>
      <c r="B25" s="300" t="s">
        <v>330</v>
      </c>
      <c r="C25" s="300"/>
      <c r="D25" s="301"/>
      <c r="N25" s="313" t="s">
        <v>345</v>
      </c>
      <c r="O25" s="314" t="s">
        <v>346</v>
      </c>
      <c r="P25" s="486" t="str">
        <f t="shared" si="2"/>
        <v>B1-02 - Identifier les grandeurs d'entrée et de sortie d’un modèle.</v>
      </c>
      <c r="Q25" s="485" t="s">
        <v>344</v>
      </c>
      <c r="R25" s="315" t="s">
        <v>6</v>
      </c>
    </row>
    <row r="26" spans="1:18" ht="31.5" x14ac:dyDescent="0.35">
      <c r="A26" s="302" t="s">
        <v>331</v>
      </c>
      <c r="B26" s="303" t="s">
        <v>332</v>
      </c>
      <c r="C26" s="792" t="s">
        <v>333</v>
      </c>
      <c r="D26" s="304" t="s">
        <v>6</v>
      </c>
      <c r="N26" s="313" t="s">
        <v>347</v>
      </c>
      <c r="O26" s="314" t="s">
        <v>348</v>
      </c>
      <c r="P26" s="486" t="str">
        <f t="shared" si="2"/>
        <v>B1-03 - Identifier les paramètres d’un modèle.</v>
      </c>
      <c r="Q26" s="485" t="s">
        <v>344</v>
      </c>
      <c r="R26" s="315" t="s">
        <v>6</v>
      </c>
    </row>
    <row r="27" spans="1:18" x14ac:dyDescent="0.35">
      <c r="A27" s="302" t="s">
        <v>334</v>
      </c>
      <c r="B27" s="303" t="s">
        <v>335</v>
      </c>
      <c r="C27" s="793"/>
      <c r="D27" s="304" t="s">
        <v>6</v>
      </c>
      <c r="N27" s="313" t="s">
        <v>349</v>
      </c>
      <c r="O27" s="314" t="s">
        <v>350</v>
      </c>
      <c r="P27" s="487" t="str">
        <f t="shared" si="2"/>
        <v>B1-04 - Identifier et justifier les hypothèses nécessaires à la modélisation.</v>
      </c>
      <c r="Q27" s="485" t="s">
        <v>344</v>
      </c>
      <c r="R27" s="315" t="s">
        <v>6</v>
      </c>
    </row>
    <row r="28" spans="1:18" ht="31.5" x14ac:dyDescent="0.35">
      <c r="A28" s="302" t="s">
        <v>336</v>
      </c>
      <c r="B28" s="303" t="s">
        <v>337</v>
      </c>
      <c r="C28" s="793"/>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794"/>
      <c r="D29" s="304" t="s">
        <v>6</v>
      </c>
      <c r="N29" s="313" t="s">
        <v>355</v>
      </c>
      <c r="O29" s="314" t="s">
        <v>356</v>
      </c>
      <c r="P29" s="485" t="str">
        <f t="shared" si="2"/>
        <v>B2-02 - Compléter un modèle multiphysique.</v>
      </c>
      <c r="Q29" s="366" t="s">
        <v>357</v>
      </c>
      <c r="R29" s="315" t="s">
        <v>7</v>
      </c>
    </row>
    <row r="30" spans="1:18" ht="31.5" x14ac:dyDescent="0.35">
      <c r="N30" s="313" t="s">
        <v>358</v>
      </c>
      <c r="O30" s="314" t="s">
        <v>359</v>
      </c>
      <c r="P30" s="487"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795"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796"/>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796"/>
      <c r="D35" s="315" t="s">
        <v>6</v>
      </c>
      <c r="N35" s="313" t="s">
        <v>372</v>
      </c>
      <c r="O35" s="314" t="s">
        <v>373</v>
      </c>
      <c r="P35" s="314" t="str">
        <f t="shared" si="2"/>
        <v>B2-08 - Simplifier un modèle.</v>
      </c>
      <c r="Q35" s="314" t="s">
        <v>580</v>
      </c>
      <c r="R35" s="315" t="s">
        <v>7</v>
      </c>
    </row>
    <row r="36" spans="1:18" ht="42" x14ac:dyDescent="0.35">
      <c r="A36" s="313" t="s">
        <v>349</v>
      </c>
      <c r="B36" s="314" t="s">
        <v>350</v>
      </c>
      <c r="C36" s="797"/>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590</v>
      </c>
      <c r="R37" s="315" t="s">
        <v>7</v>
      </c>
    </row>
    <row r="38" spans="1:18" ht="115.5" x14ac:dyDescent="0.35">
      <c r="A38" s="313" t="s">
        <v>352</v>
      </c>
      <c r="B38" s="314" t="s">
        <v>353</v>
      </c>
      <c r="C38" s="314" t="s">
        <v>354</v>
      </c>
      <c r="D38" s="315" t="s">
        <v>6</v>
      </c>
      <c r="N38" s="316" t="s">
        <v>381</v>
      </c>
      <c r="O38" s="314" t="s">
        <v>382</v>
      </c>
      <c r="P38" s="485" t="str">
        <f t="shared" si="2"/>
        <v>B2-11 - Proposer une modélisation des liaisons avec leurs caractéristiques géométriques.</v>
      </c>
      <c r="Q38" s="366" t="s">
        <v>383</v>
      </c>
      <c r="R38" s="315" t="s">
        <v>2</v>
      </c>
    </row>
    <row r="39" spans="1:18" ht="115.5" x14ac:dyDescent="0.35">
      <c r="A39" s="313" t="s">
        <v>355</v>
      </c>
      <c r="B39" s="314" t="s">
        <v>356</v>
      </c>
      <c r="C39" s="795" t="s">
        <v>357</v>
      </c>
      <c r="D39" s="315" t="s">
        <v>7</v>
      </c>
      <c r="N39" s="316" t="s">
        <v>384</v>
      </c>
      <c r="O39" s="314" t="s">
        <v>385</v>
      </c>
      <c r="P39" s="487" t="str">
        <f t="shared" si="2"/>
        <v>B2-12 - Proposer un modèle cinématique à partir d'un système réel ou d'une maquette numérique.</v>
      </c>
      <c r="Q39" s="477" t="s">
        <v>383</v>
      </c>
      <c r="R39" s="315" t="s">
        <v>2</v>
      </c>
    </row>
    <row r="40" spans="1:18" ht="84" x14ac:dyDescent="0.35">
      <c r="A40" s="313" t="s">
        <v>358</v>
      </c>
      <c r="B40" s="314" t="s">
        <v>359</v>
      </c>
      <c r="C40" s="797"/>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52.5"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63"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63"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63"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795"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797"/>
      <c r="D49" s="315" t="s">
        <v>2</v>
      </c>
      <c r="N49" s="323" t="s">
        <v>416</v>
      </c>
      <c r="O49" s="324" t="s">
        <v>417</v>
      </c>
      <c r="P49" s="324" t="str">
        <f t="shared" si="2"/>
        <v>C1-02 - Proposer une démarche de réglage d'un correcteur.</v>
      </c>
      <c r="Q49" s="324" t="s">
        <v>418</v>
      </c>
      <c r="R49" s="325" t="s">
        <v>7</v>
      </c>
    </row>
    <row r="50" spans="1:18" ht="115.5"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94.5"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31.5"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8"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9" t="str">
        <f t="shared" si="2"/>
        <v>C2-09 - Déterminer la loi de mouvement dans le cas où les efforts extérieurs sont connus.</v>
      </c>
      <c r="Q61" s="480" t="s">
        <v>450</v>
      </c>
      <c r="R61" s="325" t="s">
        <v>7</v>
      </c>
    </row>
    <row r="62" spans="1:18" ht="73.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2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73.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63"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7"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2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63"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801"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802"/>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0" t="str">
        <f t="shared" si="3"/>
        <v>D3-04 - Identifier les erreurs de mesure.</v>
      </c>
      <c r="Q77" s="368" t="s">
        <v>499</v>
      </c>
      <c r="R77" s="334" t="s">
        <v>4</v>
      </c>
    </row>
    <row r="78" spans="1:18" ht="63" x14ac:dyDescent="0.35">
      <c r="A78" s="323" t="s">
        <v>455</v>
      </c>
      <c r="B78" s="324" t="s">
        <v>456</v>
      </c>
      <c r="C78" s="324" t="s">
        <v>457</v>
      </c>
      <c r="D78" s="325" t="s">
        <v>6</v>
      </c>
      <c r="N78" s="332" t="s">
        <v>500</v>
      </c>
      <c r="O78" s="333" t="s">
        <v>501</v>
      </c>
      <c r="P78" s="491" t="str">
        <f t="shared" si="3"/>
        <v>D3-05 - Identifier les erreurs de méthode.</v>
      </c>
      <c r="Q78" s="481" t="s">
        <v>499</v>
      </c>
      <c r="R78" s="334" t="s">
        <v>4</v>
      </c>
    </row>
    <row r="79" spans="1:18" ht="84"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63"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2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31.5"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2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31.5"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2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ht="21" x14ac:dyDescent="0.35">
      <c r="A95" s="332" t="s">
        <v>490</v>
      </c>
      <c r="B95" s="333" t="s">
        <v>491</v>
      </c>
      <c r="C95" s="333"/>
      <c r="D95" s="334" t="s">
        <v>2</v>
      </c>
    </row>
    <row r="96" spans="1:18" ht="21" x14ac:dyDescent="0.35">
      <c r="A96" s="332" t="s">
        <v>492</v>
      </c>
      <c r="B96" s="333" t="s">
        <v>493</v>
      </c>
      <c r="C96" s="333"/>
      <c r="D96" s="334" t="s">
        <v>7</v>
      </c>
    </row>
    <row r="97" spans="1:4" ht="42" x14ac:dyDescent="0.35">
      <c r="A97" s="332" t="s">
        <v>494</v>
      </c>
      <c r="B97" s="333" t="s">
        <v>495</v>
      </c>
      <c r="C97" s="333" t="s">
        <v>496</v>
      </c>
      <c r="D97" s="334" t="s">
        <v>7</v>
      </c>
    </row>
    <row r="98" spans="1:4" x14ac:dyDescent="0.35">
      <c r="A98" s="332" t="s">
        <v>497</v>
      </c>
      <c r="B98" s="333" t="s">
        <v>498</v>
      </c>
      <c r="C98" s="798" t="s">
        <v>499</v>
      </c>
      <c r="D98" s="334" t="s">
        <v>4</v>
      </c>
    </row>
    <row r="99" spans="1:4" x14ac:dyDescent="0.35">
      <c r="A99" s="332" t="s">
        <v>500</v>
      </c>
      <c r="B99" s="333" t="s">
        <v>501</v>
      </c>
      <c r="C99" s="799"/>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ht="21" x14ac:dyDescent="0.35">
      <c r="A104" s="340" t="s">
        <v>508</v>
      </c>
      <c r="B104" s="341" t="s">
        <v>509</v>
      </c>
      <c r="C104" s="341"/>
      <c r="D104" s="342" t="s">
        <v>4</v>
      </c>
    </row>
    <row r="105" spans="1:4" ht="21" x14ac:dyDescent="0.35">
      <c r="A105" s="340" t="s">
        <v>510</v>
      </c>
      <c r="B105" s="341" t="s">
        <v>511</v>
      </c>
      <c r="C105" s="341"/>
      <c r="D105" s="342" t="s">
        <v>4</v>
      </c>
    </row>
    <row r="106" spans="1:4" ht="21" x14ac:dyDescent="0.35">
      <c r="A106" s="340" t="s">
        <v>512</v>
      </c>
      <c r="B106" s="341" t="s">
        <v>513</v>
      </c>
      <c r="C106" s="341"/>
      <c r="D106" s="342" t="s">
        <v>4</v>
      </c>
    </row>
    <row r="107" spans="1:4" ht="31.5" x14ac:dyDescent="0.35">
      <c r="A107" s="340" t="s">
        <v>514</v>
      </c>
      <c r="B107" s="341" t="s">
        <v>515</v>
      </c>
      <c r="C107" s="341" t="s">
        <v>516</v>
      </c>
      <c r="D107" s="342" t="s">
        <v>7</v>
      </c>
    </row>
    <row r="108" spans="1:4" x14ac:dyDescent="0.35">
      <c r="A108" s="340" t="s">
        <v>517</v>
      </c>
      <c r="B108" s="341" t="s">
        <v>518</v>
      </c>
      <c r="C108" s="341"/>
      <c r="D108" s="342" t="s">
        <v>4</v>
      </c>
    </row>
    <row r="109" spans="1:4" ht="21" x14ac:dyDescent="0.35">
      <c r="A109" s="340" t="s">
        <v>519</v>
      </c>
      <c r="B109" s="341" t="s">
        <v>520</v>
      </c>
      <c r="C109" s="341"/>
      <c r="D109" s="342"/>
    </row>
    <row r="110" spans="1:4" x14ac:dyDescent="0.35">
      <c r="A110" s="338" t="s">
        <v>521</v>
      </c>
      <c r="B110" s="339" t="s">
        <v>522</v>
      </c>
      <c r="C110" s="293"/>
      <c r="D110" s="293"/>
    </row>
    <row r="111" spans="1:4" ht="21" x14ac:dyDescent="0.35">
      <c r="A111" s="340" t="s">
        <v>523</v>
      </c>
      <c r="B111" s="341" t="s">
        <v>524</v>
      </c>
      <c r="C111" s="341"/>
      <c r="D111" s="342" t="s">
        <v>4</v>
      </c>
    </row>
    <row r="112" spans="1:4" ht="21" x14ac:dyDescent="0.35">
      <c r="A112" s="340" t="s">
        <v>525</v>
      </c>
      <c r="B112" s="341" t="s">
        <v>526</v>
      </c>
      <c r="C112" s="341"/>
      <c r="D112" s="342" t="s">
        <v>4</v>
      </c>
    </row>
    <row r="113" spans="1:4" x14ac:dyDescent="0.35">
      <c r="A113" s="340" t="s">
        <v>527</v>
      </c>
      <c r="B113" s="341" t="s">
        <v>528</v>
      </c>
      <c r="C113" s="341"/>
      <c r="D113" s="342" t="s">
        <v>4</v>
      </c>
    </row>
    <row r="114" spans="1:4" ht="21"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ht="21"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800" t="s">
        <v>276</v>
      </c>
      <c r="B1" s="800"/>
      <c r="C1" s="800"/>
      <c r="D1" s="800"/>
      <c r="G1" s="800" t="s">
        <v>548</v>
      </c>
      <c r="H1" s="800"/>
      <c r="I1" s="800"/>
      <c r="J1" s="800"/>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792" t="s">
        <v>284</v>
      </c>
      <c r="D6" s="304" t="s">
        <v>2</v>
      </c>
      <c r="E6" t="b">
        <f t="shared" si="0"/>
        <v>1</v>
      </c>
      <c r="F6" t="b">
        <f t="shared" ref="F6:F69" si="1">EXACT(C6,I6)</f>
        <v>1</v>
      </c>
      <c r="G6" s="302" t="s">
        <v>282</v>
      </c>
      <c r="H6" s="303" t="s">
        <v>283</v>
      </c>
      <c r="I6" s="792" t="s">
        <v>284</v>
      </c>
      <c r="J6" s="304" t="s">
        <v>2</v>
      </c>
    </row>
    <row r="7" spans="1:10" ht="21" x14ac:dyDescent="0.35">
      <c r="A7" s="302" t="s">
        <v>285</v>
      </c>
      <c r="B7" s="303" t="s">
        <v>286</v>
      </c>
      <c r="C7" s="793"/>
      <c r="D7" s="304" t="s">
        <v>2</v>
      </c>
      <c r="E7" t="b">
        <f t="shared" si="0"/>
        <v>1</v>
      </c>
      <c r="F7" t="b">
        <f t="shared" si="1"/>
        <v>1</v>
      </c>
      <c r="G7" s="302" t="s">
        <v>285</v>
      </c>
      <c r="H7" s="303" t="s">
        <v>286</v>
      </c>
      <c r="I7" s="793"/>
      <c r="J7" s="304" t="s">
        <v>2</v>
      </c>
    </row>
    <row r="8" spans="1:10" x14ac:dyDescent="0.35">
      <c r="A8" s="302" t="s">
        <v>287</v>
      </c>
      <c r="B8" s="303" t="s">
        <v>288</v>
      </c>
      <c r="C8" s="793"/>
      <c r="D8" s="304" t="s">
        <v>2</v>
      </c>
      <c r="E8" t="b">
        <f t="shared" si="0"/>
        <v>1</v>
      </c>
      <c r="F8" t="b">
        <f t="shared" si="1"/>
        <v>1</v>
      </c>
      <c r="G8" s="302" t="s">
        <v>287</v>
      </c>
      <c r="H8" s="303" t="s">
        <v>288</v>
      </c>
      <c r="I8" s="793"/>
      <c r="J8" s="304" t="s">
        <v>2</v>
      </c>
    </row>
    <row r="9" spans="1:10" x14ac:dyDescent="0.35">
      <c r="A9" s="302" t="s">
        <v>289</v>
      </c>
      <c r="B9" s="303" t="s">
        <v>290</v>
      </c>
      <c r="C9" s="794"/>
      <c r="D9" s="304" t="s">
        <v>2</v>
      </c>
      <c r="E9" t="b">
        <f t="shared" si="0"/>
        <v>1</v>
      </c>
      <c r="F9" t="b">
        <f t="shared" si="1"/>
        <v>1</v>
      </c>
      <c r="G9" s="302" t="s">
        <v>289</v>
      </c>
      <c r="H9" s="303" t="s">
        <v>290</v>
      </c>
      <c r="I9" s="794"/>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792" t="s">
        <v>294</v>
      </c>
      <c r="D11" s="304" t="s">
        <v>4</v>
      </c>
      <c r="E11" t="b">
        <f t="shared" si="0"/>
        <v>1</v>
      </c>
      <c r="F11" t="b">
        <f t="shared" si="1"/>
        <v>1</v>
      </c>
      <c r="G11" s="302" t="s">
        <v>292</v>
      </c>
      <c r="H11" s="303" t="s">
        <v>293</v>
      </c>
      <c r="I11" s="792" t="s">
        <v>294</v>
      </c>
      <c r="J11" s="304" t="s">
        <v>4</v>
      </c>
    </row>
    <row r="12" spans="1:10" x14ac:dyDescent="0.35">
      <c r="A12" s="302" t="s">
        <v>295</v>
      </c>
      <c r="B12" s="303" t="s">
        <v>296</v>
      </c>
      <c r="C12" s="794"/>
      <c r="D12" s="304" t="s">
        <v>4</v>
      </c>
      <c r="E12" t="b">
        <f t="shared" si="0"/>
        <v>1</v>
      </c>
      <c r="F12" t="b">
        <f t="shared" si="1"/>
        <v>1</v>
      </c>
      <c r="G12" s="302" t="s">
        <v>295</v>
      </c>
      <c r="H12" s="303" t="s">
        <v>296</v>
      </c>
      <c r="I12" s="794"/>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792" t="s">
        <v>304</v>
      </c>
      <c r="D15" s="304" t="s">
        <v>2</v>
      </c>
      <c r="E15" t="b">
        <f t="shared" si="0"/>
        <v>1</v>
      </c>
      <c r="F15" t="b">
        <f t="shared" si="1"/>
        <v>1</v>
      </c>
      <c r="G15" s="302" t="s">
        <v>302</v>
      </c>
      <c r="H15" s="303" t="s">
        <v>303</v>
      </c>
      <c r="I15" s="792" t="s">
        <v>304</v>
      </c>
      <c r="J15" s="304" t="s">
        <v>4</v>
      </c>
    </row>
    <row r="16" spans="1:10" ht="21" x14ac:dyDescent="0.35">
      <c r="A16" s="302" t="s">
        <v>305</v>
      </c>
      <c r="B16" s="303" t="s">
        <v>306</v>
      </c>
      <c r="C16" s="793"/>
      <c r="D16" s="304" t="s">
        <v>6</v>
      </c>
      <c r="E16" t="b">
        <f t="shared" si="0"/>
        <v>1</v>
      </c>
      <c r="F16" t="b">
        <f t="shared" si="1"/>
        <v>1</v>
      </c>
      <c r="G16" s="302" t="s">
        <v>305</v>
      </c>
      <c r="H16" s="303" t="s">
        <v>306</v>
      </c>
      <c r="I16" s="793"/>
      <c r="J16" s="304" t="s">
        <v>6</v>
      </c>
    </row>
    <row r="17" spans="1:10" ht="21" x14ac:dyDescent="0.35">
      <c r="A17" s="302" t="s">
        <v>307</v>
      </c>
      <c r="B17" s="303" t="s">
        <v>308</v>
      </c>
      <c r="C17" s="793"/>
      <c r="D17" s="304" t="s">
        <v>2</v>
      </c>
      <c r="E17" t="b">
        <f t="shared" si="0"/>
        <v>1</v>
      </c>
      <c r="F17" t="b">
        <f t="shared" si="1"/>
        <v>1</v>
      </c>
      <c r="G17" s="302" t="s">
        <v>307</v>
      </c>
      <c r="H17" s="303" t="s">
        <v>308</v>
      </c>
      <c r="I17" s="793"/>
      <c r="J17" s="304" t="s">
        <v>2</v>
      </c>
    </row>
    <row r="18" spans="1:10" ht="21" x14ac:dyDescent="0.35">
      <c r="A18" s="302" t="s">
        <v>309</v>
      </c>
      <c r="B18" s="303" t="s">
        <v>310</v>
      </c>
      <c r="C18" s="794"/>
      <c r="D18" s="304" t="s">
        <v>2</v>
      </c>
      <c r="E18" t="b">
        <f t="shared" si="0"/>
        <v>1</v>
      </c>
      <c r="F18" t="b">
        <f t="shared" si="1"/>
        <v>1</v>
      </c>
      <c r="G18" s="302" t="s">
        <v>309</v>
      </c>
      <c r="H18" s="303" t="s">
        <v>310</v>
      </c>
      <c r="I18" s="794"/>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792" t="s">
        <v>333</v>
      </c>
      <c r="D26" s="304" t="s">
        <v>6</v>
      </c>
      <c r="E26" t="b">
        <f t="shared" si="2"/>
        <v>1</v>
      </c>
      <c r="F26" t="b">
        <f t="shared" si="1"/>
        <v>1</v>
      </c>
      <c r="G26" s="302" t="s">
        <v>331</v>
      </c>
      <c r="H26" s="303" t="s">
        <v>332</v>
      </c>
      <c r="I26" s="803" t="s">
        <v>333</v>
      </c>
      <c r="J26" s="304" t="s">
        <v>6</v>
      </c>
    </row>
    <row r="27" spans="1:10" x14ac:dyDescent="0.35">
      <c r="A27" s="302" t="s">
        <v>334</v>
      </c>
      <c r="B27" s="303" t="s">
        <v>335</v>
      </c>
      <c r="C27" s="793"/>
      <c r="D27" s="304" t="s">
        <v>6</v>
      </c>
      <c r="E27" t="b">
        <f t="shared" si="2"/>
        <v>1</v>
      </c>
      <c r="F27" t="b">
        <f t="shared" si="1"/>
        <v>1</v>
      </c>
      <c r="G27" s="302" t="s">
        <v>334</v>
      </c>
      <c r="H27" s="303" t="s">
        <v>335</v>
      </c>
      <c r="I27" s="804"/>
      <c r="J27" s="304" t="s">
        <v>6</v>
      </c>
    </row>
    <row r="28" spans="1:10" ht="31.5" x14ac:dyDescent="0.35">
      <c r="A28" s="302" t="s">
        <v>336</v>
      </c>
      <c r="B28" s="303" t="s">
        <v>337</v>
      </c>
      <c r="C28" s="793"/>
      <c r="D28" s="304" t="s">
        <v>6</v>
      </c>
      <c r="E28" t="b">
        <f t="shared" si="2"/>
        <v>1</v>
      </c>
      <c r="F28" t="b">
        <f t="shared" si="1"/>
        <v>1</v>
      </c>
      <c r="G28" s="302" t="s">
        <v>336</v>
      </c>
      <c r="H28" s="303" t="s">
        <v>337</v>
      </c>
      <c r="I28" s="804"/>
      <c r="J28" s="304" t="s">
        <v>6</v>
      </c>
    </row>
    <row r="29" spans="1:10" ht="21" x14ac:dyDescent="0.35">
      <c r="A29" s="302" t="s">
        <v>338</v>
      </c>
      <c r="B29" s="303" t="s">
        <v>339</v>
      </c>
      <c r="C29" s="794"/>
      <c r="D29" s="304" t="s">
        <v>6</v>
      </c>
      <c r="E29" t="b">
        <f t="shared" si="2"/>
        <v>1</v>
      </c>
      <c r="F29" t="b">
        <f t="shared" si="1"/>
        <v>1</v>
      </c>
      <c r="G29" s="302" t="s">
        <v>338</v>
      </c>
      <c r="H29" s="303" t="s">
        <v>339</v>
      </c>
      <c r="I29" s="805"/>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795"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796"/>
      <c r="D34" s="315" t="s">
        <v>6</v>
      </c>
      <c r="E34" t="b">
        <f t="shared" si="2"/>
        <v>1</v>
      </c>
      <c r="F34" t="b">
        <f t="shared" si="1"/>
        <v>1</v>
      </c>
      <c r="G34" s="313" t="s">
        <v>345</v>
      </c>
      <c r="H34" s="314" t="s">
        <v>346</v>
      </c>
      <c r="I34" s="356"/>
      <c r="J34" s="315" t="s">
        <v>6</v>
      </c>
    </row>
    <row r="35" spans="1:10" x14ac:dyDescent="0.35">
      <c r="A35" s="313" t="s">
        <v>347</v>
      </c>
      <c r="B35" s="314" t="s">
        <v>348</v>
      </c>
      <c r="C35" s="796"/>
      <c r="D35" s="315" t="s">
        <v>6</v>
      </c>
      <c r="E35" t="b">
        <f t="shared" si="2"/>
        <v>1</v>
      </c>
      <c r="F35" t="b">
        <f t="shared" si="1"/>
        <v>1</v>
      </c>
      <c r="G35" s="313" t="s">
        <v>347</v>
      </c>
      <c r="H35" s="314" t="s">
        <v>348</v>
      </c>
      <c r="I35" s="356"/>
      <c r="J35" s="315" t="s">
        <v>6</v>
      </c>
    </row>
    <row r="36" spans="1:10" ht="21" x14ac:dyDescent="0.35">
      <c r="A36" s="313" t="s">
        <v>349</v>
      </c>
      <c r="B36" s="314" t="s">
        <v>350</v>
      </c>
      <c r="C36" s="797"/>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795"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797"/>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795"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797"/>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801"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802"/>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798" t="s">
        <v>499</v>
      </c>
      <c r="D98" s="334" t="s">
        <v>4</v>
      </c>
      <c r="E98" t="b">
        <f t="shared" si="5"/>
        <v>1</v>
      </c>
      <c r="F98" t="b">
        <f t="shared" si="4"/>
        <v>1</v>
      </c>
      <c r="G98" s="332" t="s">
        <v>497</v>
      </c>
      <c r="H98" s="333" t="s">
        <v>498</v>
      </c>
      <c r="I98" s="360" t="s">
        <v>499</v>
      </c>
      <c r="J98" s="334" t="s">
        <v>553</v>
      </c>
    </row>
    <row r="99" spans="1:10" x14ac:dyDescent="0.35">
      <c r="A99" s="332" t="s">
        <v>500</v>
      </c>
      <c r="B99" s="333" t="s">
        <v>501</v>
      </c>
      <c r="C99" s="799"/>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865" t="s">
        <v>100</v>
      </c>
      <c r="B1" s="866"/>
      <c r="C1" s="866"/>
      <c r="D1" s="866"/>
      <c r="E1" s="866"/>
      <c r="F1" s="865" t="s">
        <v>101</v>
      </c>
      <c r="G1" s="866"/>
      <c r="H1" s="866"/>
      <c r="I1" s="866"/>
      <c r="J1" s="866"/>
    </row>
    <row r="2" spans="1:10" s="108" customFormat="1" ht="13.5" customHeight="1" thickBot="1" x14ac:dyDescent="0.4">
      <c r="A2" s="877" t="e">
        <f>#REF!</f>
        <v>#REF!</v>
      </c>
      <c r="B2" s="878"/>
      <c r="C2" s="878"/>
      <c r="D2" s="878"/>
      <c r="E2" s="878"/>
      <c r="F2" s="879" t="e">
        <f>#REF!</f>
        <v>#REF!</v>
      </c>
      <c r="G2" s="880"/>
      <c r="H2" s="880"/>
      <c r="I2" s="880"/>
      <c r="J2" s="881"/>
    </row>
    <row r="3" spans="1:10" ht="15.75" customHeight="1" thickBot="1" x14ac:dyDescent="0.4">
      <c r="F3" s="107"/>
      <c r="G3" s="107"/>
      <c r="H3" s="107"/>
      <c r="I3" s="107"/>
      <c r="J3" s="107"/>
    </row>
    <row r="4" spans="1:10" ht="15" customHeight="1" x14ac:dyDescent="0.3">
      <c r="A4" s="865" t="s">
        <v>108</v>
      </c>
      <c r="B4" s="866"/>
      <c r="C4" s="866"/>
      <c r="D4" s="867"/>
      <c r="E4" s="865" t="s">
        <v>77</v>
      </c>
      <c r="F4" s="866"/>
      <c r="G4" s="867"/>
      <c r="H4" s="865" t="s">
        <v>1</v>
      </c>
      <c r="I4" s="866"/>
      <c r="J4" s="867"/>
    </row>
    <row r="5" spans="1:10" ht="25.5" customHeight="1" x14ac:dyDescent="0.3">
      <c r="A5" s="842" t="s">
        <v>87</v>
      </c>
      <c r="B5" s="871"/>
      <c r="C5" s="871"/>
      <c r="D5" s="844"/>
      <c r="E5" s="110" t="s">
        <v>33</v>
      </c>
      <c r="F5" s="875" t="s">
        <v>24</v>
      </c>
      <c r="G5" s="876"/>
      <c r="H5" s="111" t="s">
        <v>34</v>
      </c>
      <c r="I5" s="875" t="s">
        <v>30</v>
      </c>
      <c r="J5" s="876"/>
    </row>
    <row r="6" spans="1:10" ht="25.5" customHeight="1" x14ac:dyDescent="0.3">
      <c r="A6" s="842"/>
      <c r="B6" s="871"/>
      <c r="C6" s="871"/>
      <c r="D6" s="844"/>
      <c r="E6" s="110"/>
      <c r="F6" s="875"/>
      <c r="G6" s="876"/>
      <c r="H6" s="111" t="s">
        <v>35</v>
      </c>
      <c r="I6" s="875" t="s">
        <v>31</v>
      </c>
      <c r="J6" s="876"/>
    </row>
    <row r="7" spans="1:10" ht="25.5" customHeight="1" x14ac:dyDescent="0.3">
      <c r="A7" s="842"/>
      <c r="B7" s="871"/>
      <c r="C7" s="871"/>
      <c r="D7" s="844"/>
      <c r="E7" s="110"/>
      <c r="F7" s="875"/>
      <c r="G7" s="876"/>
      <c r="H7" s="111" t="s">
        <v>36</v>
      </c>
      <c r="I7" s="875" t="s">
        <v>32</v>
      </c>
      <c r="J7" s="876"/>
    </row>
    <row r="8" spans="1:10" ht="25.5" customHeight="1" x14ac:dyDescent="0.3">
      <c r="A8" s="842"/>
      <c r="B8" s="871"/>
      <c r="C8" s="871"/>
      <c r="D8" s="844"/>
      <c r="E8" s="110" t="s">
        <v>37</v>
      </c>
      <c r="F8" s="875" t="s">
        <v>25</v>
      </c>
      <c r="G8" s="876"/>
      <c r="H8" s="111" t="s">
        <v>38</v>
      </c>
      <c r="I8" s="875" t="s">
        <v>26</v>
      </c>
      <c r="J8" s="876"/>
    </row>
    <row r="9" spans="1:10" ht="25.5" customHeight="1" thickBot="1" x14ac:dyDescent="0.35">
      <c r="A9" s="872"/>
      <c r="B9" s="873"/>
      <c r="C9" s="873"/>
      <c r="D9" s="874"/>
      <c r="E9" s="112" t="s">
        <v>40</v>
      </c>
      <c r="F9" s="863" t="s">
        <v>65</v>
      </c>
      <c r="G9" s="864"/>
      <c r="H9" s="112" t="s">
        <v>107</v>
      </c>
      <c r="I9" s="863" t="s">
        <v>27</v>
      </c>
      <c r="J9" s="864"/>
    </row>
    <row r="10" spans="1:10" ht="13.5" thickBot="1" x14ac:dyDescent="0.35"/>
    <row r="11" spans="1:10" ht="15.75" customHeight="1" x14ac:dyDescent="0.3">
      <c r="A11" s="865" t="s">
        <v>95</v>
      </c>
      <c r="B11" s="866"/>
      <c r="C11" s="866"/>
      <c r="D11" s="866"/>
      <c r="E11" s="866"/>
      <c r="F11" s="865" t="s">
        <v>106</v>
      </c>
      <c r="G11" s="866"/>
      <c r="H11" s="866"/>
      <c r="I11" s="866"/>
      <c r="J11" s="867"/>
    </row>
    <row r="12" spans="1:10" ht="40.5" customHeight="1" thickBot="1" x14ac:dyDescent="0.35">
      <c r="A12" s="868" t="s">
        <v>109</v>
      </c>
      <c r="B12" s="869"/>
      <c r="C12" s="869"/>
      <c r="D12" s="869"/>
      <c r="E12" s="869"/>
      <c r="F12" s="868" t="s">
        <v>110</v>
      </c>
      <c r="G12" s="869"/>
      <c r="H12" s="869"/>
      <c r="I12" s="869"/>
      <c r="J12" s="870"/>
    </row>
    <row r="13" spans="1:10" ht="15.75" customHeight="1" thickBot="1" x14ac:dyDescent="0.35">
      <c r="J13" s="109"/>
    </row>
    <row r="14" spans="1:10" ht="15.75" customHeight="1" x14ac:dyDescent="0.3">
      <c r="A14" s="865" t="s">
        <v>111</v>
      </c>
      <c r="B14" s="866"/>
      <c r="C14" s="866"/>
      <c r="D14" s="866"/>
      <c r="E14" s="866"/>
      <c r="F14" s="865" t="s">
        <v>72</v>
      </c>
      <c r="G14" s="866"/>
      <c r="H14" s="866"/>
      <c r="I14" s="866"/>
      <c r="J14" s="867"/>
    </row>
    <row r="15" spans="1:10" ht="67.5" customHeight="1" thickBot="1" x14ac:dyDescent="0.35">
      <c r="A15" s="848" t="s">
        <v>112</v>
      </c>
      <c r="B15" s="849"/>
      <c r="C15" s="849"/>
      <c r="D15" s="849"/>
      <c r="E15" s="849"/>
      <c r="F15" s="850" t="s">
        <v>113</v>
      </c>
      <c r="G15" s="851"/>
      <c r="H15" s="851"/>
      <c r="I15" s="851"/>
      <c r="J15" s="852"/>
    </row>
    <row r="16" spans="1:10" ht="15" customHeight="1" thickBot="1" x14ac:dyDescent="0.35"/>
    <row r="17" spans="1:12" ht="15" customHeight="1" thickBot="1" x14ac:dyDescent="0.35">
      <c r="A17" s="853" t="s">
        <v>96</v>
      </c>
      <c r="B17" s="854"/>
      <c r="C17" s="854"/>
      <c r="D17" s="854"/>
      <c r="E17" s="854"/>
      <c r="F17" s="854"/>
      <c r="G17" s="854"/>
      <c r="H17" s="854"/>
      <c r="I17" s="854"/>
      <c r="J17" s="855"/>
    </row>
    <row r="18" spans="1:12" ht="15" customHeight="1" thickBot="1" x14ac:dyDescent="0.35">
      <c r="A18" s="856" t="s">
        <v>114</v>
      </c>
      <c r="B18" s="857"/>
      <c r="C18" s="857"/>
      <c r="D18" s="857"/>
      <c r="E18" s="857"/>
      <c r="F18" s="858" t="s">
        <v>115</v>
      </c>
      <c r="G18" s="858"/>
      <c r="H18" s="858"/>
      <c r="I18" s="858"/>
      <c r="J18" s="859"/>
    </row>
    <row r="19" spans="1:12" ht="15" customHeight="1" thickBot="1" x14ac:dyDescent="0.35">
      <c r="F19" s="109"/>
      <c r="G19" s="109"/>
      <c r="H19" s="109"/>
      <c r="I19" s="109"/>
    </row>
    <row r="20" spans="1:12" s="108" customFormat="1" ht="27" customHeight="1" x14ac:dyDescent="0.35">
      <c r="A20" s="115" t="s">
        <v>105</v>
      </c>
      <c r="B20" s="860" t="s">
        <v>102</v>
      </c>
      <c r="C20" s="861"/>
      <c r="D20" s="862"/>
      <c r="E20" s="860" t="s">
        <v>103</v>
      </c>
      <c r="F20" s="861"/>
      <c r="G20" s="862"/>
      <c r="H20" s="860" t="s">
        <v>104</v>
      </c>
      <c r="I20" s="861"/>
      <c r="J20" s="862"/>
    </row>
    <row r="21" spans="1:12" ht="15" customHeight="1" x14ac:dyDescent="0.3">
      <c r="A21" s="113" t="s">
        <v>97</v>
      </c>
      <c r="B21" s="835" t="s">
        <v>238</v>
      </c>
      <c r="C21" s="836"/>
      <c r="D21" s="837"/>
      <c r="E21" s="838" t="s">
        <v>243</v>
      </c>
      <c r="F21" s="836"/>
      <c r="G21" s="837"/>
      <c r="H21" s="835" t="s">
        <v>245</v>
      </c>
      <c r="I21" s="836"/>
      <c r="J21" s="837"/>
    </row>
    <row r="22" spans="1:12" ht="72.650000000000006" customHeight="1" x14ac:dyDescent="0.3">
      <c r="A22" s="228" t="s">
        <v>235</v>
      </c>
      <c r="B22" s="839" t="s">
        <v>236</v>
      </c>
      <c r="C22" s="840"/>
      <c r="D22" s="841"/>
      <c r="E22" s="842" t="s">
        <v>250</v>
      </c>
      <c r="F22" s="843"/>
      <c r="G22" s="844"/>
      <c r="H22" s="845" t="s">
        <v>246</v>
      </c>
      <c r="I22" s="846"/>
      <c r="J22" s="847"/>
    </row>
    <row r="23" spans="1:12" ht="39" x14ac:dyDescent="0.3">
      <c r="A23" s="113" t="s">
        <v>98</v>
      </c>
      <c r="B23" s="229" t="s">
        <v>116</v>
      </c>
      <c r="C23" s="812" t="s">
        <v>213</v>
      </c>
      <c r="D23" s="813"/>
      <c r="E23" s="119" t="s">
        <v>252</v>
      </c>
      <c r="F23" s="117" t="s">
        <v>253</v>
      </c>
      <c r="G23" s="120"/>
      <c r="H23" s="121" t="s">
        <v>116</v>
      </c>
      <c r="I23" s="122" t="s">
        <v>124</v>
      </c>
      <c r="J23" s="120"/>
    </row>
    <row r="24" spans="1:12" ht="65.150000000000006" customHeight="1" x14ac:dyDescent="0.3">
      <c r="A24" s="113"/>
      <c r="B24" s="116" t="s">
        <v>117</v>
      </c>
      <c r="C24" s="812" t="s">
        <v>237</v>
      </c>
      <c r="D24" s="81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14" t="s">
        <v>240</v>
      </c>
      <c r="C27" s="815"/>
      <c r="D27" s="816"/>
      <c r="E27" s="817" t="s">
        <v>241</v>
      </c>
      <c r="F27" s="815"/>
      <c r="G27" s="816"/>
      <c r="H27" s="814" t="s">
        <v>242</v>
      </c>
      <c r="I27" s="818"/>
      <c r="J27" s="819"/>
    </row>
    <row r="28" spans="1:12" ht="88.5" customHeight="1" x14ac:dyDescent="0.3">
      <c r="A28" s="113"/>
      <c r="B28" s="820" t="s">
        <v>251</v>
      </c>
      <c r="C28" s="821"/>
      <c r="D28" s="822"/>
      <c r="E28" s="823" t="s">
        <v>251</v>
      </c>
      <c r="F28" s="824"/>
      <c r="G28" s="825"/>
      <c r="H28" s="823" t="s">
        <v>249</v>
      </c>
      <c r="I28" s="824"/>
      <c r="J28" s="825"/>
    </row>
    <row r="29" spans="1:12" ht="13.5" thickBot="1" x14ac:dyDescent="0.35">
      <c r="A29" s="114"/>
      <c r="B29" s="826"/>
      <c r="C29" s="827"/>
      <c r="D29" s="828"/>
      <c r="E29" s="826"/>
      <c r="F29" s="827"/>
      <c r="G29" s="828"/>
      <c r="H29" s="124"/>
      <c r="I29" s="125"/>
      <c r="J29" s="126"/>
    </row>
    <row r="30" spans="1:12" ht="15" customHeight="1" x14ac:dyDescent="0.3">
      <c r="A30" s="113" t="s">
        <v>99</v>
      </c>
      <c r="B30" s="829"/>
      <c r="C30" s="830"/>
      <c r="D30" s="831"/>
      <c r="E30" s="829"/>
      <c r="F30" s="830"/>
      <c r="G30" s="831"/>
      <c r="H30" s="832"/>
      <c r="I30" s="833"/>
      <c r="J30" s="834"/>
    </row>
    <row r="31" spans="1:12" ht="26.5" thickBot="1" x14ac:dyDescent="0.35">
      <c r="A31" s="114" t="s">
        <v>244</v>
      </c>
      <c r="B31" s="806" t="s">
        <v>70</v>
      </c>
      <c r="C31" s="807"/>
      <c r="D31" s="808"/>
      <c r="E31" s="806" t="s">
        <v>70</v>
      </c>
      <c r="F31" s="807"/>
      <c r="G31" s="808"/>
      <c r="H31" s="809" t="s">
        <v>70</v>
      </c>
      <c r="I31" s="810"/>
      <c r="J31" s="81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2022_2023</vt:lpstr>
      <vt:lpstr>Cycle_01</vt:lpstr>
      <vt:lpstr>Cycle_02</vt:lpstr>
      <vt:lpstr>Cycle_03</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2022-04-09T10:37:07Z</dcterms:modified>
</cp:coreProperties>
</file>